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SheetTabs="0" xWindow="0" yWindow="0" windowWidth="19200" windowHeight="7050" tabRatio="857"/>
  </bookViews>
  <sheets>
    <sheet name="MAPA DE RIESGOS" sheetId="5" r:id="rId1"/>
    <sheet name="R1 PR" sheetId="7" state="veryHidden" r:id="rId2"/>
    <sheet name="R2 PR" sheetId="15" state="veryHidden" r:id="rId3"/>
    <sheet name="R3 PR" sheetId="16" state="veryHidden" r:id="rId4"/>
    <sheet name="R4 PR" sheetId="17" state="veryHidden" r:id="rId5"/>
    <sheet name="R5 PR" sheetId="18" state="veryHidden" r:id="rId6"/>
    <sheet name="R1 PRY" sheetId="20" state="veryHidden" r:id="rId7"/>
    <sheet name="R2 PRY" sheetId="22" state="veryHidden" r:id="rId8"/>
    <sheet name="R3 PRY" sheetId="23" state="veryHidden" r:id="rId9"/>
    <sheet name="R4 PRY" sheetId="24" state="veryHidden" r:id="rId10"/>
    <sheet name="R5 PRY" sheetId="25" state="veryHidden" r:id="rId11"/>
    <sheet name="R1 CO" sheetId="26" r:id="rId12"/>
    <sheet name="R1CO-Imp" sheetId="10" r:id="rId13"/>
    <sheet name="R2 CO" sheetId="47" r:id="rId14"/>
    <sheet name="R2CO-Imp" sheetId="28" r:id="rId15"/>
    <sheet name="R3 CO" sheetId="29" r:id="rId16"/>
    <sheet name="R3CO-Imp" sheetId="30" r:id="rId17"/>
    <sheet name="R4 CO" sheetId="33" r:id="rId18"/>
    <sheet name="R4CO-Imp" sheetId="32" r:id="rId19"/>
    <sheet name="R5 CO" sheetId="48" r:id="rId20"/>
    <sheet name="R5CO-Imp" sheetId="34" r:id="rId21"/>
    <sheet name="R1 SI" sheetId="36" state="veryHidden" r:id="rId22"/>
    <sheet name="R2 SI" sheetId="43" state="veryHidden" r:id="rId23"/>
    <sheet name="R3 SI" sheetId="44" state="veryHidden" r:id="rId24"/>
    <sheet name="R4 SI" sheetId="45" state="veryHidden" r:id="rId25"/>
    <sheet name="R5 SI" sheetId="46" state="veryHidden" r:id="rId26"/>
    <sheet name="Hoja1" sheetId="37" state="veryHidden" r:id="rId27"/>
    <sheet name="Hoja2" sheetId="6" state="veryHidden" r:id="rId28"/>
  </sheets>
  <definedNames>
    <definedName name="_xlnm.Print_Area" localSheetId="0">'MAPA DE RIESGOS'!$A$1:$T$105</definedName>
    <definedName name="_xlnm.Print_Area" localSheetId="11">'R1 CO'!$A$1:$T$81</definedName>
    <definedName name="_xlnm.Print_Area" localSheetId="1">'R1 PR'!$A$1:$T$81</definedName>
    <definedName name="_xlnm.Print_Area" localSheetId="6">'R1 PRY'!$A$1:$T$81</definedName>
    <definedName name="_xlnm.Print_Area" localSheetId="21">'R1 SI'!$A$1:$T$81</definedName>
    <definedName name="_xlnm.Print_Area" localSheetId="13">'R2 CO'!$A$1:$T$81</definedName>
    <definedName name="_xlnm.Print_Area" localSheetId="2">'R2 PR'!$A$1:$T$81</definedName>
    <definedName name="_xlnm.Print_Area" localSheetId="7">'R2 PRY'!$A$1:$T$81</definedName>
    <definedName name="_xlnm.Print_Area" localSheetId="22">'R2 SI'!$A$1:$T$81</definedName>
    <definedName name="_xlnm.Print_Area" localSheetId="15">'R3 CO'!$A$1:$T$81</definedName>
    <definedName name="_xlnm.Print_Area" localSheetId="3">'R3 PR'!$A$1:$T$81</definedName>
    <definedName name="_xlnm.Print_Area" localSheetId="8">'R3 PRY'!$A$1:$T$81</definedName>
    <definedName name="_xlnm.Print_Area" localSheetId="23">'R3 SI'!$A$1:$T$81</definedName>
    <definedName name="_xlnm.Print_Area" localSheetId="17">'R4 CO'!$A$1:$T$81</definedName>
    <definedName name="_xlnm.Print_Area" localSheetId="4">'R4 PR'!$A$1:$T$81</definedName>
    <definedName name="_xlnm.Print_Area" localSheetId="9">'R4 PRY'!$A$1:$T$81</definedName>
    <definedName name="_xlnm.Print_Area" localSheetId="24">'R4 SI'!$A$1:$T$81</definedName>
    <definedName name="_xlnm.Print_Area" localSheetId="19">'R5 CO'!$A$1:$T$81</definedName>
    <definedName name="_xlnm.Print_Area" localSheetId="5">'R5 PR'!$A$1:$T$81</definedName>
    <definedName name="_xlnm.Print_Area" localSheetId="10">'R5 PRY'!$A$1:$T$81</definedName>
    <definedName name="_xlnm.Print_Area" localSheetId="25">'R5 SI'!$A$1:$T$81</definedName>
  </definedNames>
  <calcPr calcId="144525" iterate="1"/>
</workbook>
</file>

<file path=xl/calcChain.xml><?xml version="1.0" encoding="utf-8"?>
<calcChain xmlns="http://schemas.openxmlformats.org/spreadsheetml/2006/main">
  <c r="B3" i="48" l="1"/>
  <c r="D7" i="33"/>
  <c r="B3" i="29"/>
  <c r="B3" i="33"/>
  <c r="B7" i="33"/>
  <c r="D7" i="47"/>
  <c r="B3" i="26"/>
  <c r="H22" i="48" l="1"/>
  <c r="H21" i="48"/>
  <c r="H20" i="48"/>
  <c r="H19" i="48"/>
  <c r="H18" i="48"/>
  <c r="A22" i="48"/>
  <c r="A21" i="48"/>
  <c r="A20" i="48"/>
  <c r="A19" i="48"/>
  <c r="A18" i="48"/>
  <c r="H22" i="47"/>
  <c r="H21" i="47"/>
  <c r="H20" i="47"/>
  <c r="H19" i="47"/>
  <c r="H18" i="47"/>
  <c r="A22" i="47"/>
  <c r="A21" i="47"/>
  <c r="A20" i="47"/>
  <c r="A19" i="47"/>
  <c r="A18" i="47"/>
  <c r="G10" i="48"/>
  <c r="G10" i="47"/>
  <c r="D7" i="48" l="1"/>
  <c r="B7" i="48"/>
  <c r="A7" i="48"/>
  <c r="R57" i="48"/>
  <c r="O57" i="48"/>
  <c r="M57" i="48"/>
  <c r="K57" i="48"/>
  <c r="I57" i="48"/>
  <c r="R51" i="48"/>
  <c r="O51" i="48"/>
  <c r="O59" i="48" s="1"/>
  <c r="M51" i="48"/>
  <c r="K51" i="48"/>
  <c r="I51" i="48"/>
  <c r="H51" i="48"/>
  <c r="H30" i="48"/>
  <c r="H29" i="48"/>
  <c r="H28" i="48"/>
  <c r="H27" i="48"/>
  <c r="H26" i="48"/>
  <c r="H25" i="48"/>
  <c r="A73" i="48"/>
  <c r="B2" i="48"/>
  <c r="B1" i="48"/>
  <c r="A7" i="47"/>
  <c r="B7" i="47"/>
  <c r="R57" i="47"/>
  <c r="O57" i="47"/>
  <c r="M57" i="47"/>
  <c r="K57" i="47"/>
  <c r="I57" i="47"/>
  <c r="R51" i="47"/>
  <c r="O51" i="47"/>
  <c r="O59" i="47" s="1"/>
  <c r="M51" i="47"/>
  <c r="K51" i="47"/>
  <c r="K59" i="47" s="1"/>
  <c r="I51" i="47"/>
  <c r="H51" i="47"/>
  <c r="H30" i="47"/>
  <c r="H29" i="47"/>
  <c r="H28" i="47"/>
  <c r="H27" i="47"/>
  <c r="H26" i="47"/>
  <c r="H25" i="47"/>
  <c r="A73" i="47"/>
  <c r="B3" i="47"/>
  <c r="B2" i="47"/>
  <c r="B1" i="47"/>
  <c r="I59" i="47" l="1"/>
  <c r="R59" i="47"/>
  <c r="I59" i="48"/>
  <c r="M59" i="48"/>
  <c r="R59" i="48"/>
  <c r="M59" i="47"/>
  <c r="I63" i="47" s="1"/>
  <c r="H73" i="47" s="1"/>
  <c r="O73" i="47" s="1"/>
  <c r="K59" i="48"/>
  <c r="I63" i="48"/>
  <c r="H73" i="48" s="1"/>
  <c r="O73" i="48" s="1"/>
  <c r="I57" i="33"/>
  <c r="A81" i="48" l="1"/>
  <c r="A81" i="47"/>
  <c r="H77" i="48"/>
  <c r="H77" i="47"/>
  <c r="O51" i="26"/>
  <c r="I16" i="5" l="1"/>
  <c r="H20" i="46" l="1"/>
  <c r="H21" i="46"/>
  <c r="H22" i="46"/>
  <c r="H23" i="46"/>
  <c r="A20" i="46"/>
  <c r="A21" i="46"/>
  <c r="A22" i="46"/>
  <c r="A23" i="46"/>
  <c r="H19" i="46"/>
  <c r="A19" i="46"/>
  <c r="A12" i="46"/>
  <c r="A73" i="46" s="1"/>
  <c r="D7" i="46"/>
  <c r="B7" i="46"/>
  <c r="A7" i="46"/>
  <c r="H20" i="45"/>
  <c r="H21" i="45"/>
  <c r="H22" i="45"/>
  <c r="H23" i="45"/>
  <c r="A20" i="45"/>
  <c r="A21" i="45"/>
  <c r="A22" i="45"/>
  <c r="A23" i="45"/>
  <c r="H19" i="45"/>
  <c r="A19" i="45"/>
  <c r="A12" i="45"/>
  <c r="A73" i="45" s="1"/>
  <c r="D7" i="45"/>
  <c r="B7" i="45"/>
  <c r="A7" i="45"/>
  <c r="H20" i="44"/>
  <c r="H21" i="44"/>
  <c r="H22" i="44"/>
  <c r="H23" i="44"/>
  <c r="H19" i="44"/>
  <c r="A20" i="44"/>
  <c r="A21" i="44"/>
  <c r="A22" i="44"/>
  <c r="A23" i="44"/>
  <c r="A19" i="44"/>
  <c r="A12" i="44"/>
  <c r="A73" i="44" s="1"/>
  <c r="D7" i="44"/>
  <c r="B7" i="44"/>
  <c r="A7" i="44"/>
  <c r="A12" i="36"/>
  <c r="D7" i="36"/>
  <c r="B7" i="36"/>
  <c r="A7" i="36"/>
  <c r="H20" i="43"/>
  <c r="H21" i="43"/>
  <c r="H22" i="43"/>
  <c r="H23" i="43"/>
  <c r="H19" i="43"/>
  <c r="A20" i="43"/>
  <c r="A21" i="43"/>
  <c r="A22" i="43"/>
  <c r="A23" i="43"/>
  <c r="A19" i="43"/>
  <c r="A12" i="43"/>
  <c r="D7" i="43"/>
  <c r="B7" i="43"/>
  <c r="A7" i="43"/>
  <c r="H20" i="36"/>
  <c r="H21" i="36"/>
  <c r="H22" i="36"/>
  <c r="H23" i="36"/>
  <c r="H19" i="36"/>
  <c r="A20" i="36"/>
  <c r="A21" i="36"/>
  <c r="A22" i="36"/>
  <c r="A23" i="36"/>
  <c r="A19" i="36"/>
  <c r="R58" i="46"/>
  <c r="O58" i="46"/>
  <c r="M58" i="46"/>
  <c r="K58" i="46"/>
  <c r="I58" i="46"/>
  <c r="R52" i="46"/>
  <c r="O52" i="46"/>
  <c r="M52" i="46"/>
  <c r="K52" i="46"/>
  <c r="I52" i="46"/>
  <c r="H52" i="46"/>
  <c r="H31" i="46"/>
  <c r="H30" i="46"/>
  <c r="H29" i="46"/>
  <c r="H28" i="46"/>
  <c r="H27" i="46"/>
  <c r="H26" i="46"/>
  <c r="O12" i="46"/>
  <c r="B3" i="46"/>
  <c r="B2" i="46"/>
  <c r="B1" i="46"/>
  <c r="R58" i="45"/>
  <c r="O58" i="45"/>
  <c r="M58" i="45"/>
  <c r="K58" i="45"/>
  <c r="I58" i="45"/>
  <c r="R52" i="45"/>
  <c r="O52" i="45"/>
  <c r="M52" i="45"/>
  <c r="K52" i="45"/>
  <c r="I52" i="45"/>
  <c r="H52" i="45"/>
  <c r="H31" i="45"/>
  <c r="H30" i="45"/>
  <c r="H29" i="45"/>
  <c r="H28" i="45"/>
  <c r="H27" i="45"/>
  <c r="H26" i="45"/>
  <c r="O12" i="45"/>
  <c r="A77" i="45" s="1"/>
  <c r="B3" i="45"/>
  <c r="B2" i="45"/>
  <c r="B1" i="45"/>
  <c r="R58" i="44"/>
  <c r="O58" i="44"/>
  <c r="M58" i="44"/>
  <c r="K58" i="44"/>
  <c r="I58" i="44"/>
  <c r="R52" i="44"/>
  <c r="O52" i="44"/>
  <c r="M52" i="44"/>
  <c r="K52" i="44"/>
  <c r="I52" i="44"/>
  <c r="H52" i="44"/>
  <c r="H31" i="44"/>
  <c r="H30" i="44"/>
  <c r="H29" i="44"/>
  <c r="H28" i="44"/>
  <c r="H27" i="44"/>
  <c r="H26" i="44"/>
  <c r="O12" i="44"/>
  <c r="A77" i="44" s="1"/>
  <c r="B3" i="44"/>
  <c r="B2" i="44"/>
  <c r="B1" i="44"/>
  <c r="R58" i="43"/>
  <c r="O58" i="43"/>
  <c r="M58" i="43"/>
  <c r="K58" i="43"/>
  <c r="I58" i="43"/>
  <c r="R52" i="43"/>
  <c r="O52" i="43"/>
  <c r="M52" i="43"/>
  <c r="K52" i="43"/>
  <c r="I52" i="43"/>
  <c r="H52" i="43"/>
  <c r="H31" i="43"/>
  <c r="H30" i="43"/>
  <c r="H29" i="43"/>
  <c r="H28" i="43"/>
  <c r="H27" i="43"/>
  <c r="H26" i="43"/>
  <c r="O12" i="43"/>
  <c r="A77" i="43" s="1"/>
  <c r="A73" i="43"/>
  <c r="B3" i="43"/>
  <c r="B2" i="43"/>
  <c r="B1" i="43"/>
  <c r="O12" i="36"/>
  <c r="R52" i="36"/>
  <c r="O52" i="36"/>
  <c r="M52" i="36"/>
  <c r="K52" i="36"/>
  <c r="I52" i="36"/>
  <c r="M60" i="44" l="1"/>
  <c r="M60" i="45"/>
  <c r="M60" i="43"/>
  <c r="H89" i="5"/>
  <c r="I60" i="43"/>
  <c r="O60" i="46"/>
  <c r="O60" i="43"/>
  <c r="R60" i="43"/>
  <c r="O60" i="44"/>
  <c r="O60" i="45"/>
  <c r="Q12" i="46"/>
  <c r="H94" i="5"/>
  <c r="K60" i="46"/>
  <c r="I60" i="46"/>
  <c r="R60" i="46"/>
  <c r="M60" i="46"/>
  <c r="K60" i="45"/>
  <c r="I60" i="45"/>
  <c r="R60" i="45"/>
  <c r="I60" i="44"/>
  <c r="R60" i="44"/>
  <c r="K60" i="44"/>
  <c r="H84" i="5"/>
  <c r="H79" i="5"/>
  <c r="K60" i="43"/>
  <c r="A77" i="46"/>
  <c r="Q12" i="45"/>
  <c r="Q12" i="44"/>
  <c r="Q12" i="43"/>
  <c r="Q12" i="36"/>
  <c r="H74" i="5"/>
  <c r="I64" i="46" l="1"/>
  <c r="H73" i="46" s="1"/>
  <c r="O73" i="46" s="1"/>
  <c r="A81" i="46" s="1"/>
  <c r="K94" i="5" s="1"/>
  <c r="I64" i="43"/>
  <c r="I64" i="44"/>
  <c r="H73" i="44" s="1"/>
  <c r="O73" i="44" s="1"/>
  <c r="A81" i="44" s="1"/>
  <c r="I64" i="45"/>
  <c r="H77" i="45" s="1"/>
  <c r="O77" i="45" s="1"/>
  <c r="H81" i="45" s="1"/>
  <c r="L89" i="5" s="1"/>
  <c r="H73" i="43"/>
  <c r="O73" i="43" s="1"/>
  <c r="A81" i="43" s="1"/>
  <c r="H77" i="43"/>
  <c r="O77" i="43" s="1"/>
  <c r="H81" i="43" s="1"/>
  <c r="L79" i="5" s="1"/>
  <c r="H73" i="45" l="1"/>
  <c r="O73" i="45" s="1"/>
  <c r="A81" i="45" s="1"/>
  <c r="H77" i="44"/>
  <c r="O77" i="44" s="1"/>
  <c r="H81" i="44" s="1"/>
  <c r="L84" i="5" s="1"/>
  <c r="H77" i="46"/>
  <c r="O77" i="46" s="1"/>
  <c r="H81" i="46" s="1"/>
  <c r="O81" i="46" s="1"/>
  <c r="O81" i="43"/>
  <c r="K79" i="5"/>
  <c r="M79" i="5" s="1"/>
  <c r="O81" i="45"/>
  <c r="K89" i="5"/>
  <c r="M89" i="5" s="1"/>
  <c r="O81" i="44"/>
  <c r="K84" i="5"/>
  <c r="K5" i="6"/>
  <c r="K6" i="6"/>
  <c r="K7" i="6"/>
  <c r="K8" i="6"/>
  <c r="K9" i="6"/>
  <c r="B1" i="36"/>
  <c r="B2" i="36"/>
  <c r="B3" i="36"/>
  <c r="H26" i="36"/>
  <c r="H27" i="36"/>
  <c r="H28" i="36"/>
  <c r="H29" i="36"/>
  <c r="H30" i="36"/>
  <c r="H31" i="36"/>
  <c r="H52" i="36"/>
  <c r="I58" i="36"/>
  <c r="I60" i="36" s="1"/>
  <c r="K58" i="36"/>
  <c r="K60" i="36" s="1"/>
  <c r="M58" i="36"/>
  <c r="M60" i="36" s="1"/>
  <c r="O58" i="36"/>
  <c r="O60" i="36" s="1"/>
  <c r="R58" i="36"/>
  <c r="R60" i="36" s="1"/>
  <c r="A73" i="36"/>
  <c r="C24" i="34"/>
  <c r="F26" i="34" s="1"/>
  <c r="C26" i="34" s="1"/>
  <c r="G11" i="48" s="1"/>
  <c r="H24" i="34"/>
  <c r="C24" i="32"/>
  <c r="F26" i="32" s="1"/>
  <c r="C26" i="32" s="1"/>
  <c r="G11" i="33" s="1"/>
  <c r="H24" i="32"/>
  <c r="B1" i="33"/>
  <c r="B2" i="33"/>
  <c r="A7" i="33"/>
  <c r="G10" i="33"/>
  <c r="A73" i="33" s="1"/>
  <c r="A18" i="33"/>
  <c r="H18" i="33"/>
  <c r="A19" i="33"/>
  <c r="H19" i="33"/>
  <c r="A20" i="33"/>
  <c r="H20" i="33"/>
  <c r="A21" i="33"/>
  <c r="H21" i="33"/>
  <c r="A22" i="33"/>
  <c r="H22" i="33"/>
  <c r="H25" i="33"/>
  <c r="H26" i="33"/>
  <c r="H27" i="33"/>
  <c r="H28" i="33"/>
  <c r="H29" i="33"/>
  <c r="H30" i="33"/>
  <c r="H51" i="33"/>
  <c r="I51" i="33"/>
  <c r="K51" i="33"/>
  <c r="M51" i="33"/>
  <c r="O51" i="33"/>
  <c r="R51" i="33"/>
  <c r="K57" i="33"/>
  <c r="M57" i="33"/>
  <c r="O57" i="33"/>
  <c r="R57" i="33"/>
  <c r="C24" i="30"/>
  <c r="F26" i="30" s="1"/>
  <c r="C26" i="30" s="1"/>
  <c r="H24" i="30"/>
  <c r="B1" i="29"/>
  <c r="B2" i="29"/>
  <c r="A7" i="29"/>
  <c r="B7" i="29"/>
  <c r="D7" i="29"/>
  <c r="G10" i="29"/>
  <c r="A18" i="29"/>
  <c r="H18" i="29"/>
  <c r="A19" i="29"/>
  <c r="H19" i="29"/>
  <c r="A20" i="29"/>
  <c r="H20" i="29"/>
  <c r="A21" i="29"/>
  <c r="H21" i="29"/>
  <c r="A22" i="29"/>
  <c r="H22" i="29"/>
  <c r="H25" i="29"/>
  <c r="H26" i="29"/>
  <c r="H27" i="29"/>
  <c r="H28" i="29"/>
  <c r="H29" i="29"/>
  <c r="H30" i="29"/>
  <c r="H51" i="29"/>
  <c r="I51" i="29"/>
  <c r="K51" i="29"/>
  <c r="M51" i="29"/>
  <c r="O51" i="29"/>
  <c r="R51" i="29"/>
  <c r="I57" i="29"/>
  <c r="K57" i="29"/>
  <c r="M57" i="29"/>
  <c r="O57" i="29"/>
  <c r="R57" i="29"/>
  <c r="C24" i="28"/>
  <c r="F26" i="28" s="1"/>
  <c r="C26" i="28" s="1"/>
  <c r="G11" i="47" s="1"/>
  <c r="H24" i="28"/>
  <c r="C24" i="10"/>
  <c r="F26" i="10" s="1"/>
  <c r="C26" i="10" s="1"/>
  <c r="H68" i="5" s="1"/>
  <c r="B1" i="26"/>
  <c r="B2" i="26"/>
  <c r="A7" i="26"/>
  <c r="B7" i="26"/>
  <c r="D7" i="26"/>
  <c r="G10" i="26"/>
  <c r="A18" i="26"/>
  <c r="H18" i="26"/>
  <c r="A19" i="26"/>
  <c r="H19" i="26"/>
  <c r="A20" i="26"/>
  <c r="H20" i="26"/>
  <c r="A21" i="26"/>
  <c r="H21" i="26"/>
  <c r="A22" i="26"/>
  <c r="H22" i="26"/>
  <c r="H25" i="26"/>
  <c r="H26" i="26"/>
  <c r="H27" i="26"/>
  <c r="H28" i="26"/>
  <c r="H29" i="26"/>
  <c r="H30" i="26"/>
  <c r="H51" i="26"/>
  <c r="I51" i="26"/>
  <c r="K51" i="26"/>
  <c r="M51" i="26"/>
  <c r="R51" i="26"/>
  <c r="I57" i="26"/>
  <c r="K57" i="26"/>
  <c r="K59" i="26" s="1"/>
  <c r="M57" i="26"/>
  <c r="O57" i="26"/>
  <c r="O59" i="26" s="1"/>
  <c r="R57" i="26"/>
  <c r="B1" i="25"/>
  <c r="B2" i="25"/>
  <c r="B3" i="25"/>
  <c r="A7" i="25"/>
  <c r="B7" i="25"/>
  <c r="D7" i="25"/>
  <c r="G10" i="25"/>
  <c r="G11" i="25"/>
  <c r="A77" i="25" s="1"/>
  <c r="A18" i="25"/>
  <c r="H18" i="25"/>
  <c r="A19" i="25"/>
  <c r="H19" i="25"/>
  <c r="A20" i="25"/>
  <c r="H20" i="25"/>
  <c r="A21" i="25"/>
  <c r="H21" i="25"/>
  <c r="A22" i="25"/>
  <c r="H22" i="25"/>
  <c r="H25" i="25"/>
  <c r="H26" i="25"/>
  <c r="H27" i="25"/>
  <c r="H28" i="25"/>
  <c r="H29" i="25"/>
  <c r="H30" i="25"/>
  <c r="H51" i="25"/>
  <c r="I51" i="25"/>
  <c r="K51" i="25"/>
  <c r="M51" i="25"/>
  <c r="O51" i="25"/>
  <c r="R51" i="25"/>
  <c r="I57" i="25"/>
  <c r="K57" i="25"/>
  <c r="M57" i="25"/>
  <c r="O57" i="25"/>
  <c r="R57" i="25"/>
  <c r="B1" i="24"/>
  <c r="B2" i="24"/>
  <c r="B3" i="24"/>
  <c r="A7" i="24"/>
  <c r="B7" i="24"/>
  <c r="D7" i="24"/>
  <c r="G10" i="24"/>
  <c r="G11" i="24"/>
  <c r="A77" i="24" s="1"/>
  <c r="A18" i="24"/>
  <c r="H18" i="24"/>
  <c r="A19" i="24"/>
  <c r="H19" i="24"/>
  <c r="A20" i="24"/>
  <c r="H20" i="24"/>
  <c r="A21" i="24"/>
  <c r="H21" i="24"/>
  <c r="A22" i="24"/>
  <c r="H22" i="24"/>
  <c r="H25" i="24"/>
  <c r="H26" i="24"/>
  <c r="H27" i="24"/>
  <c r="H28" i="24"/>
  <c r="H29" i="24"/>
  <c r="H30" i="24"/>
  <c r="H51" i="24"/>
  <c r="I51" i="24"/>
  <c r="K51" i="24"/>
  <c r="M51" i="24"/>
  <c r="O51" i="24"/>
  <c r="R51" i="24"/>
  <c r="I57" i="24"/>
  <c r="K57" i="24"/>
  <c r="M57" i="24"/>
  <c r="O57" i="24"/>
  <c r="R57" i="24"/>
  <c r="B1" i="23"/>
  <c r="B2" i="23"/>
  <c r="B3" i="23"/>
  <c r="A7" i="23"/>
  <c r="B7" i="23"/>
  <c r="D7" i="23"/>
  <c r="G10" i="23"/>
  <c r="G11" i="23"/>
  <c r="A77" i="23" s="1"/>
  <c r="A18" i="23"/>
  <c r="H18" i="23"/>
  <c r="A19" i="23"/>
  <c r="H19" i="23"/>
  <c r="A20" i="23"/>
  <c r="H20" i="23"/>
  <c r="A21" i="23"/>
  <c r="H21" i="23"/>
  <c r="A22" i="23"/>
  <c r="H22" i="23"/>
  <c r="H25" i="23"/>
  <c r="H26" i="23"/>
  <c r="H27" i="23"/>
  <c r="H28" i="23"/>
  <c r="H29" i="23"/>
  <c r="H30" i="23"/>
  <c r="H51" i="23"/>
  <c r="I51" i="23"/>
  <c r="K51" i="23"/>
  <c r="M51" i="23"/>
  <c r="O51" i="23"/>
  <c r="R51" i="23"/>
  <c r="I57" i="23"/>
  <c r="K57" i="23"/>
  <c r="M57" i="23"/>
  <c r="O57" i="23"/>
  <c r="R57" i="23"/>
  <c r="B1" i="22"/>
  <c r="B2" i="22"/>
  <c r="B3" i="22"/>
  <c r="A7" i="22"/>
  <c r="B7" i="22"/>
  <c r="D7" i="22"/>
  <c r="G10" i="22"/>
  <c r="G11" i="22"/>
  <c r="A77" i="22" s="1"/>
  <c r="A18" i="22"/>
  <c r="H18" i="22"/>
  <c r="A19" i="22"/>
  <c r="H19" i="22"/>
  <c r="A20" i="22"/>
  <c r="H20" i="22"/>
  <c r="A21" i="22"/>
  <c r="H21" i="22"/>
  <c r="A22" i="22"/>
  <c r="H22" i="22"/>
  <c r="H25" i="22"/>
  <c r="H26" i="22"/>
  <c r="H27" i="22"/>
  <c r="H28" i="22"/>
  <c r="H29" i="22"/>
  <c r="H30" i="22"/>
  <c r="H51" i="22"/>
  <c r="I51" i="22"/>
  <c r="K51" i="22"/>
  <c r="M51" i="22"/>
  <c r="O51" i="22"/>
  <c r="R51" i="22"/>
  <c r="I57" i="22"/>
  <c r="K57" i="22"/>
  <c r="M57" i="22"/>
  <c r="O57" i="22"/>
  <c r="R57" i="22"/>
  <c r="B1" i="20"/>
  <c r="B2" i="20"/>
  <c r="B3" i="20"/>
  <c r="A7" i="20"/>
  <c r="B7" i="20"/>
  <c r="D7" i="20"/>
  <c r="G10" i="20"/>
  <c r="G11" i="20"/>
  <c r="A77" i="20" s="1"/>
  <c r="A18" i="20"/>
  <c r="H18" i="20"/>
  <c r="A19" i="20"/>
  <c r="H19" i="20"/>
  <c r="A20" i="20"/>
  <c r="H20" i="20"/>
  <c r="A21" i="20"/>
  <c r="H21" i="20"/>
  <c r="A22" i="20"/>
  <c r="H22" i="20"/>
  <c r="H25" i="20"/>
  <c r="H26" i="20"/>
  <c r="H27" i="20"/>
  <c r="H28" i="20"/>
  <c r="H29" i="20"/>
  <c r="H30" i="20"/>
  <c r="H51" i="20"/>
  <c r="I51" i="20"/>
  <c r="K51" i="20"/>
  <c r="M51" i="20"/>
  <c r="O51" i="20"/>
  <c r="R51" i="20"/>
  <c r="I57" i="20"/>
  <c r="K57" i="20"/>
  <c r="M57" i="20"/>
  <c r="O57" i="20"/>
  <c r="R57" i="20"/>
  <c r="B1" i="18"/>
  <c r="B2" i="18"/>
  <c r="B3" i="18"/>
  <c r="A7" i="18"/>
  <c r="B7" i="18"/>
  <c r="D7" i="18"/>
  <c r="G10" i="18"/>
  <c r="G11" i="18"/>
  <c r="A77" i="18" s="1"/>
  <c r="A18" i="18"/>
  <c r="H18" i="18"/>
  <c r="A19" i="18"/>
  <c r="H19" i="18"/>
  <c r="A20" i="18"/>
  <c r="H20" i="18"/>
  <c r="A21" i="18"/>
  <c r="H21" i="18"/>
  <c r="A22" i="18"/>
  <c r="H22" i="18"/>
  <c r="H25" i="18"/>
  <c r="H26" i="18"/>
  <c r="H27" i="18"/>
  <c r="H28" i="18"/>
  <c r="H29" i="18"/>
  <c r="H30" i="18"/>
  <c r="H51" i="18"/>
  <c r="I51" i="18"/>
  <c r="K51" i="18"/>
  <c r="M51" i="18"/>
  <c r="O51" i="18"/>
  <c r="R51" i="18"/>
  <c r="I57" i="18"/>
  <c r="K57" i="18"/>
  <c r="M57" i="18"/>
  <c r="O57" i="18"/>
  <c r="R57" i="18"/>
  <c r="B1" i="17"/>
  <c r="B2" i="17"/>
  <c r="B3" i="17"/>
  <c r="A7" i="17"/>
  <c r="B7" i="17"/>
  <c r="D7" i="17"/>
  <c r="G10" i="17"/>
  <c r="G11" i="17"/>
  <c r="A77" i="17" s="1"/>
  <c r="A18" i="17"/>
  <c r="H18" i="17"/>
  <c r="A19" i="17"/>
  <c r="H19" i="17"/>
  <c r="A20" i="17"/>
  <c r="H20" i="17"/>
  <c r="A21" i="17"/>
  <c r="H21" i="17"/>
  <c r="A22" i="17"/>
  <c r="H22" i="17"/>
  <c r="H25" i="17"/>
  <c r="H26" i="17"/>
  <c r="H27" i="17"/>
  <c r="H28" i="17"/>
  <c r="H29" i="17"/>
  <c r="H30" i="17"/>
  <c r="H51" i="17"/>
  <c r="I51" i="17"/>
  <c r="K51" i="17"/>
  <c r="M51" i="17"/>
  <c r="O51" i="17"/>
  <c r="R51" i="17"/>
  <c r="I57" i="17"/>
  <c r="K57" i="17"/>
  <c r="M57" i="17"/>
  <c r="O57" i="17"/>
  <c r="R57" i="17"/>
  <c r="B1" i="16"/>
  <c r="B2" i="16"/>
  <c r="B3" i="16"/>
  <c r="A7" i="16"/>
  <c r="B7" i="16"/>
  <c r="D7" i="16"/>
  <c r="G10" i="16"/>
  <c r="G11" i="16"/>
  <c r="A77" i="16" s="1"/>
  <c r="A18" i="16"/>
  <c r="H18" i="16"/>
  <c r="A19" i="16"/>
  <c r="H19" i="16"/>
  <c r="A20" i="16"/>
  <c r="H20" i="16"/>
  <c r="A21" i="16"/>
  <c r="H21" i="16"/>
  <c r="A22" i="16"/>
  <c r="H22" i="16"/>
  <c r="H25" i="16"/>
  <c r="H26" i="16"/>
  <c r="H27" i="16"/>
  <c r="H28" i="16"/>
  <c r="H29" i="16"/>
  <c r="H30" i="16"/>
  <c r="H51" i="16"/>
  <c r="I51" i="16"/>
  <c r="K51" i="16"/>
  <c r="M51" i="16"/>
  <c r="O51" i="16"/>
  <c r="R51" i="16"/>
  <c r="I57" i="16"/>
  <c r="K57" i="16"/>
  <c r="M57" i="16"/>
  <c r="O57" i="16"/>
  <c r="R57" i="16"/>
  <c r="B1" i="15"/>
  <c r="B2" i="15"/>
  <c r="B3" i="15"/>
  <c r="A7" i="15"/>
  <c r="B7" i="15"/>
  <c r="D7" i="15"/>
  <c r="G10" i="15"/>
  <c r="G11" i="15"/>
  <c r="A77" i="15" s="1"/>
  <c r="A18" i="15"/>
  <c r="H18" i="15"/>
  <c r="A19" i="15"/>
  <c r="H19" i="15"/>
  <c r="A20" i="15"/>
  <c r="H20" i="15"/>
  <c r="A21" i="15"/>
  <c r="H21" i="15"/>
  <c r="A22" i="15"/>
  <c r="H22" i="15"/>
  <c r="H25" i="15"/>
  <c r="H26" i="15"/>
  <c r="H27" i="15"/>
  <c r="H28" i="15"/>
  <c r="H29" i="15"/>
  <c r="H30" i="15"/>
  <c r="H51" i="15"/>
  <c r="I51" i="15"/>
  <c r="K51" i="15"/>
  <c r="M51" i="15"/>
  <c r="O51" i="15"/>
  <c r="R51" i="15"/>
  <c r="I57" i="15"/>
  <c r="K57" i="15"/>
  <c r="M57" i="15"/>
  <c r="O57" i="15"/>
  <c r="R57" i="15"/>
  <c r="B1" i="7"/>
  <c r="B2" i="7"/>
  <c r="B3" i="7"/>
  <c r="A7" i="7"/>
  <c r="B7" i="7"/>
  <c r="D7" i="7"/>
  <c r="G10" i="7"/>
  <c r="G11" i="7"/>
  <c r="A77" i="7" s="1"/>
  <c r="A18" i="7"/>
  <c r="H18" i="7"/>
  <c r="A19" i="7"/>
  <c r="H19" i="7"/>
  <c r="A20" i="7"/>
  <c r="H20" i="7"/>
  <c r="A21" i="7"/>
  <c r="H21" i="7"/>
  <c r="A22" i="7"/>
  <c r="H22" i="7"/>
  <c r="H25" i="7"/>
  <c r="H26" i="7"/>
  <c r="H27" i="7"/>
  <c r="H28" i="7"/>
  <c r="H29" i="7"/>
  <c r="H30" i="7"/>
  <c r="H51" i="7"/>
  <c r="I51" i="7"/>
  <c r="K51" i="7"/>
  <c r="M51" i="7"/>
  <c r="O51" i="7"/>
  <c r="R51" i="7"/>
  <c r="I57" i="7"/>
  <c r="K57" i="7"/>
  <c r="M57" i="7"/>
  <c r="O57" i="7"/>
  <c r="R57" i="7"/>
  <c r="I21" i="5"/>
  <c r="I26" i="5"/>
  <c r="I31" i="5"/>
  <c r="I36" i="5"/>
  <c r="I42" i="5"/>
  <c r="I47" i="5"/>
  <c r="I52" i="5"/>
  <c r="I57" i="5"/>
  <c r="I62" i="5"/>
  <c r="I74" i="5"/>
  <c r="I79" i="5"/>
  <c r="I84" i="5"/>
  <c r="I89" i="5"/>
  <c r="I94" i="5"/>
  <c r="O59" i="15" l="1"/>
  <c r="K59" i="17"/>
  <c r="K59" i="23"/>
  <c r="O59" i="20"/>
  <c r="O59" i="25"/>
  <c r="M84" i="5"/>
  <c r="R59" i="16"/>
  <c r="M59" i="18"/>
  <c r="G11" i="26"/>
  <c r="I68" i="5"/>
  <c r="A77" i="47"/>
  <c r="O77" i="47" s="1"/>
  <c r="H81" i="47" s="1"/>
  <c r="O81" i="47" s="1"/>
  <c r="J11" i="47"/>
  <c r="G11" i="29"/>
  <c r="I59" i="16"/>
  <c r="R59" i="22"/>
  <c r="I59" i="22"/>
  <c r="M59" i="24"/>
  <c r="A77" i="48"/>
  <c r="O77" i="48" s="1"/>
  <c r="H81" i="48" s="1"/>
  <c r="O81" i="48" s="1"/>
  <c r="J11" i="48"/>
  <c r="K59" i="33"/>
  <c r="M59" i="29"/>
  <c r="M59" i="15"/>
  <c r="O59" i="16"/>
  <c r="R59" i="17"/>
  <c r="I59" i="17"/>
  <c r="K59" i="18"/>
  <c r="M59" i="20"/>
  <c r="O59" i="22"/>
  <c r="R59" i="23"/>
  <c r="I59" i="23"/>
  <c r="K59" i="24"/>
  <c r="M59" i="25"/>
  <c r="I59" i="26"/>
  <c r="K59" i="29"/>
  <c r="R59" i="33"/>
  <c r="I59" i="33"/>
  <c r="K59" i="15"/>
  <c r="M59" i="16"/>
  <c r="O59" i="17"/>
  <c r="R59" i="18"/>
  <c r="I59" i="18"/>
  <c r="K59" i="20"/>
  <c r="M59" i="22"/>
  <c r="O59" i="23"/>
  <c r="R59" i="24"/>
  <c r="I59" i="24"/>
  <c r="K59" i="25"/>
  <c r="R59" i="26"/>
  <c r="R59" i="29"/>
  <c r="I59" i="29"/>
  <c r="O59" i="33"/>
  <c r="R59" i="15"/>
  <c r="I59" i="15"/>
  <c r="K59" i="16"/>
  <c r="I63" i="16" s="1"/>
  <c r="M59" i="17"/>
  <c r="O59" i="18"/>
  <c r="R59" i="20"/>
  <c r="I59" i="20"/>
  <c r="K59" i="22"/>
  <c r="M59" i="23"/>
  <c r="O59" i="24"/>
  <c r="R59" i="25"/>
  <c r="I59" i="25"/>
  <c r="M59" i="26"/>
  <c r="O59" i="29"/>
  <c r="M59" i="33"/>
  <c r="J11" i="22"/>
  <c r="J11" i="18"/>
  <c r="J11" i="20"/>
  <c r="A73" i="22"/>
  <c r="O59" i="7"/>
  <c r="R59" i="7"/>
  <c r="J11" i="16"/>
  <c r="J11" i="23"/>
  <c r="J11" i="25"/>
  <c r="I59" i="7"/>
  <c r="K59" i="7"/>
  <c r="L94" i="5"/>
  <c r="M94" i="5" s="1"/>
  <c r="M59" i="7"/>
  <c r="J11" i="7"/>
  <c r="A77" i="33"/>
  <c r="J11" i="33"/>
  <c r="A73" i="20"/>
  <c r="A73" i="23"/>
  <c r="J11" i="24"/>
  <c r="A73" i="29"/>
  <c r="J11" i="15"/>
  <c r="J11" i="17"/>
  <c r="A73" i="18"/>
  <c r="A73" i="15"/>
  <c r="A73" i="16"/>
  <c r="A73" i="17"/>
  <c r="A73" i="24"/>
  <c r="A73" i="25"/>
  <c r="A73" i="26"/>
  <c r="I64" i="36"/>
  <c r="H73" i="36" s="1"/>
  <c r="A77" i="36"/>
  <c r="A73" i="7"/>
  <c r="I63" i="26" l="1"/>
  <c r="H77" i="26" s="1"/>
  <c r="A77" i="29"/>
  <c r="J11" i="29"/>
  <c r="I63" i="22"/>
  <c r="H73" i="22" s="1"/>
  <c r="O73" i="22" s="1"/>
  <c r="A81" i="22" s="1"/>
  <c r="K47" i="5" s="1"/>
  <c r="I63" i="20"/>
  <c r="I63" i="24"/>
  <c r="H73" i="24" s="1"/>
  <c r="O73" i="24" s="1"/>
  <c r="A81" i="24" s="1"/>
  <c r="H73" i="16"/>
  <c r="O73" i="16" s="1"/>
  <c r="A81" i="16" s="1"/>
  <c r="H77" i="16"/>
  <c r="O77" i="16" s="1"/>
  <c r="H81" i="16" s="1"/>
  <c r="L26" i="5" s="1"/>
  <c r="A77" i="26"/>
  <c r="J11" i="26"/>
  <c r="H77" i="20"/>
  <c r="O77" i="20" s="1"/>
  <c r="H81" i="20" s="1"/>
  <c r="L42" i="5" s="1"/>
  <c r="H73" i="20"/>
  <c r="O73" i="20" s="1"/>
  <c r="A81" i="20" s="1"/>
  <c r="K42" i="5" s="1"/>
  <c r="M42" i="5" s="1"/>
  <c r="I63" i="15"/>
  <c r="I63" i="18"/>
  <c r="I63" i="23"/>
  <c r="I63" i="17"/>
  <c r="I63" i="25"/>
  <c r="I63" i="29"/>
  <c r="I63" i="33"/>
  <c r="H77" i="24"/>
  <c r="O77" i="24" s="1"/>
  <c r="H81" i="24" s="1"/>
  <c r="L57" i="5" s="1"/>
  <c r="I63" i="7"/>
  <c r="H73" i="7" s="1"/>
  <c r="O73" i="7" s="1"/>
  <c r="A81" i="7" s="1"/>
  <c r="K16" i="5" s="1"/>
  <c r="H77" i="36"/>
  <c r="O77" i="36" s="1"/>
  <c r="H81" i="36" s="1"/>
  <c r="L74" i="5" s="1"/>
  <c r="H73" i="26" l="1"/>
  <c r="O73" i="26" s="1"/>
  <c r="A81" i="26" s="1"/>
  <c r="O77" i="26"/>
  <c r="H81" i="26" s="1"/>
  <c r="L68" i="5" s="1"/>
  <c r="O81" i="20"/>
  <c r="H77" i="22"/>
  <c r="O77" i="22" s="1"/>
  <c r="H81" i="22" s="1"/>
  <c r="L47" i="5" s="1"/>
  <c r="M47" i="5" s="1"/>
  <c r="O81" i="16"/>
  <c r="K26" i="5"/>
  <c r="M26" i="5" s="1"/>
  <c r="K57" i="5"/>
  <c r="M57" i="5" s="1"/>
  <c r="O81" i="24"/>
  <c r="H77" i="25"/>
  <c r="O77" i="25" s="1"/>
  <c r="H81" i="25" s="1"/>
  <c r="L62" i="5" s="1"/>
  <c r="H73" i="25"/>
  <c r="O73" i="25" s="1"/>
  <c r="A81" i="25" s="1"/>
  <c r="H73" i="33"/>
  <c r="O73" i="33" s="1"/>
  <c r="H77" i="33"/>
  <c r="O77" i="33" s="1"/>
  <c r="H77" i="15"/>
  <c r="O77" i="15" s="1"/>
  <c r="H81" i="15" s="1"/>
  <c r="L21" i="5" s="1"/>
  <c r="H73" i="15"/>
  <c r="O73" i="15" s="1"/>
  <c r="A81" i="15" s="1"/>
  <c r="H77" i="23"/>
  <c r="O77" i="23" s="1"/>
  <c r="H81" i="23" s="1"/>
  <c r="L52" i="5" s="1"/>
  <c r="H73" i="23"/>
  <c r="O73" i="23" s="1"/>
  <c r="A81" i="23" s="1"/>
  <c r="H73" i="17"/>
  <c r="O73" i="17" s="1"/>
  <c r="A81" i="17" s="1"/>
  <c r="H77" i="17"/>
  <c r="O77" i="17" s="1"/>
  <c r="H81" i="17" s="1"/>
  <c r="L31" i="5" s="1"/>
  <c r="H73" i="18"/>
  <c r="O73" i="18" s="1"/>
  <c r="A81" i="18" s="1"/>
  <c r="H77" i="18"/>
  <c r="O77" i="18" s="1"/>
  <c r="H81" i="18" s="1"/>
  <c r="L36" i="5" s="1"/>
  <c r="H73" i="29"/>
  <c r="O73" i="29" s="1"/>
  <c r="H77" i="29"/>
  <c r="O77" i="29" s="1"/>
  <c r="H77" i="7"/>
  <c r="O77" i="7" s="1"/>
  <c r="H81" i="7" s="1"/>
  <c r="L16" i="5" s="1"/>
  <c r="M16" i="5" s="1"/>
  <c r="O73" i="36"/>
  <c r="A81" i="36" s="1"/>
  <c r="O81" i="22" l="1"/>
  <c r="O81" i="26"/>
  <c r="H81" i="29"/>
  <c r="A81" i="33"/>
  <c r="A81" i="29"/>
  <c r="H81" i="33"/>
  <c r="K68" i="5"/>
  <c r="M68" i="5" s="1"/>
  <c r="K21" i="5"/>
  <c r="M21" i="5" s="1"/>
  <c r="O81" i="15"/>
  <c r="K62" i="5"/>
  <c r="M62" i="5" s="1"/>
  <c r="O81" i="25"/>
  <c r="O81" i="23"/>
  <c r="K52" i="5"/>
  <c r="M52" i="5" s="1"/>
  <c r="K36" i="5"/>
  <c r="M36" i="5" s="1"/>
  <c r="O81" i="18"/>
  <c r="K31" i="5"/>
  <c r="M31" i="5" s="1"/>
  <c r="O81" i="17"/>
  <c r="O81" i="7"/>
  <c r="O81" i="36"/>
  <c r="K74" i="5"/>
  <c r="M74" i="5" s="1"/>
  <c r="O81" i="29" l="1"/>
  <c r="O81" i="33"/>
</calcChain>
</file>

<file path=xl/comments1.xml><?xml version="1.0" encoding="utf-8"?>
<comments xmlns="http://schemas.openxmlformats.org/spreadsheetml/2006/main">
  <authors>
    <author>LENOVO</author>
  </authors>
  <commentList>
    <comment ref="O8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<sst xmlns="http://schemas.openxmlformats.org/spreadsheetml/2006/main" count="2736" uniqueCount="221">
  <si>
    <t>CONSECUENCIA</t>
  </si>
  <si>
    <t>PROBABILIDAD</t>
  </si>
  <si>
    <t xml:space="preserve">PROCESO: </t>
  </si>
  <si>
    <t>CONTROLES EXISTENTES</t>
  </si>
  <si>
    <t>OBJETIVO DEL PROCESO:</t>
  </si>
  <si>
    <t>NOMBRE DEL FORMATO</t>
  </si>
  <si>
    <t>RESPONSABLE:</t>
  </si>
  <si>
    <t>TRATAMIENTO</t>
  </si>
  <si>
    <t>VERSION</t>
  </si>
  <si>
    <t>MAPA DE RIESGOS POR PROCESOS</t>
  </si>
  <si>
    <t>Incumplimientos en la entrega de los bienes y servicios que requieren los procesos para el cumplimiento de su gestión.</t>
  </si>
  <si>
    <t>TIPO</t>
  </si>
  <si>
    <t>No.</t>
  </si>
  <si>
    <t>EVENTO / RIESGO</t>
  </si>
  <si>
    <t>REDUCIR</t>
  </si>
  <si>
    <t>EVITAR</t>
  </si>
  <si>
    <t>COMPARTIR</t>
  </si>
  <si>
    <t>ASUMIR</t>
  </si>
  <si>
    <t>ACCION PREVENTIVA PROPUESTA</t>
  </si>
  <si>
    <t xml:space="preserve">Solicitar a la oficina de Planeacion y gestion institucional los planes de accion presentados por cada dependencia  </t>
  </si>
  <si>
    <t>TIEMPO INVOLUCRADO</t>
  </si>
  <si>
    <t>COSTO A INCURRIR</t>
  </si>
  <si>
    <t>MANO DE OBRA</t>
  </si>
  <si>
    <t>BENEFICIO INSTITUCIONAL</t>
  </si>
  <si>
    <t>FACTORES DE INCIDENCIA</t>
  </si>
  <si>
    <t>TOTAL</t>
  </si>
  <si>
    <t>Solicitar a la Alta Gerencia el apoyo para la presentacion del plan anual de adquisiciones dentro de los tiempos establecidos</t>
  </si>
  <si>
    <t>Ajustar los planes de accion y el presupuesto para la adquisicion de bienes y servicios</t>
  </si>
  <si>
    <t>Solicitar a  la Alta Gerencia la presentacion con fecha limite de las disponibilidades presupuestales</t>
  </si>
  <si>
    <t>Crear mecanismos de comunicación efectivos y permanentes entre procesos</t>
  </si>
  <si>
    <t>FECHA DE INICIO</t>
  </si>
  <si>
    <t>FECHA DE FIN</t>
  </si>
  <si>
    <t>TIPO DE RIESGO</t>
  </si>
  <si>
    <t>Riesgo de Proceso</t>
  </si>
  <si>
    <t>Riesgo de Corrupción</t>
  </si>
  <si>
    <t>Riesgos de Seguridad de la Información</t>
  </si>
  <si>
    <t>Riesgo de Proyecto</t>
  </si>
  <si>
    <t>PREVENTIVO</t>
  </si>
  <si>
    <t>CORRECTIVO</t>
  </si>
  <si>
    <t>______________________________________________
FIRMA</t>
  </si>
  <si>
    <t>FECHA DE ELABORACION:</t>
  </si>
  <si>
    <t>PRODUCTO / SERVICIO / ACTIVO</t>
  </si>
  <si>
    <t>PROCESO PLANEACION ESTRATEGICA</t>
  </si>
  <si>
    <t>TRATAMIENTO DEL RIESGO</t>
  </si>
  <si>
    <t>FECHA:</t>
  </si>
  <si>
    <t>PROCESO:</t>
  </si>
  <si>
    <t>PRODUCTOS / SERVICIOS ASOCIADOS</t>
  </si>
  <si>
    <t>Nº. DE RIESGO</t>
  </si>
  <si>
    <t>ANALISIS DEL RIESGO ABSOLUTO (SIN CONTROLES)</t>
  </si>
  <si>
    <t>NIVEL DE SEVERIDAD ABSOLUTO</t>
  </si>
  <si>
    <t>PROBABILIDAD DE OCURRENCIA</t>
  </si>
  <si>
    <t>CONSECUENCIA - IMPACTO</t>
  </si>
  <si>
    <t>PROMEDIO CONSECUENCIA-IMPACTO</t>
  </si>
  <si>
    <t>SOCIAL-AFECTACIÓN DE LA POBLACIÓN ATENDIDA</t>
  </si>
  <si>
    <t>PÉRDIDAS ECONÓMICAS – DETRIMENTO PATRIMONIAL</t>
  </si>
  <si>
    <t>IMPACTO AMBIENTAL</t>
  </si>
  <si>
    <t>CONFIDENCIALIDAD DE LA INFORMACIÓN</t>
  </si>
  <si>
    <t>INTEGRIDAD DE LA INFORMACIÓN</t>
  </si>
  <si>
    <t>DISPONIBILIDAD DE LA INFORMACIÓN</t>
  </si>
  <si>
    <t xml:space="preserve"> VALORACIÓN DEL RIESGO CON CONTROLES </t>
  </si>
  <si>
    <t xml:space="preserve"> CONTROLES O ACCIONES QUE EXISTEN ACTUALMENTE PARA MINIMIZAR EL RIESGO IDENTIFICADO 
(CONTROLES SOBRE LAS CAUSAS)</t>
  </si>
  <si>
    <t>CONTROL 1</t>
  </si>
  <si>
    <t>CONTROL 2</t>
  </si>
  <si>
    <t>CONTROL 3</t>
  </si>
  <si>
    <t>CONTROL 4</t>
  </si>
  <si>
    <t>CONTROL 5</t>
  </si>
  <si>
    <t xml:space="preserve">EVALUACIÓN DE LA EFECTIVIDAD DE LOS CONTROLES </t>
  </si>
  <si>
    <t>CRITERIOS</t>
  </si>
  <si>
    <t>Puntaje</t>
  </si>
  <si>
    <t>Control 1</t>
  </si>
  <si>
    <t>Control 2</t>
  </si>
  <si>
    <t>Control 3</t>
  </si>
  <si>
    <t>Control 4</t>
  </si>
  <si>
    <t>Control 5</t>
  </si>
  <si>
    <t>Oportuna</t>
  </si>
  <si>
    <t>Inoportuna</t>
  </si>
  <si>
    <t xml:space="preserve">Prevenir </t>
  </si>
  <si>
    <t>Detectar</t>
  </si>
  <si>
    <t>Se investigan y resuelven oportunamente</t>
  </si>
  <si>
    <t>No se investigan y se resuelven oportunamente</t>
  </si>
  <si>
    <t>Completa</t>
  </si>
  <si>
    <t>Incompleta</t>
  </si>
  <si>
    <t>No existe</t>
  </si>
  <si>
    <t xml:space="preserve">Σ = </t>
  </si>
  <si>
    <t>TABLA PARA DETERMINAR EL DEZPLAZAMIENTO DENTRO DE LA MATRIZ DEL NIVEL DE SEVERIDAD DEL RIESGO</t>
  </si>
  <si>
    <t>PROBABILIDAD ABSOLUTA</t>
  </si>
  <si>
    <t>Cuadrantes a disminuir</t>
  </si>
  <si>
    <t>PROBABILIDAD CON CONTROLES</t>
  </si>
  <si>
    <t>CONSECUENCIA O IMPACTO</t>
  </si>
  <si>
    <t>CONSECUENCIA ABSOLUTA</t>
  </si>
  <si>
    <t>CONSECUENCIA CON CONTROLES</t>
  </si>
  <si>
    <t>LA SEVERIDAD DEL RIESGO CON CONTROLES ES</t>
  </si>
  <si>
    <t>SEVERIDAD CON CONTROLES</t>
  </si>
  <si>
    <t>FORMATO PARA DETERMINAR EL IMPACTO</t>
  </si>
  <si>
    <r>
      <rPr>
        <b/>
        <sz val="11"/>
        <rFont val="Century Gothic"/>
        <family val="2"/>
      </rPr>
      <t>Pregunta</t>
    </r>
    <r>
      <rPr>
        <sz val="11"/>
        <rFont val="Century Gothic"/>
        <family val="2"/>
      </rPr>
      <t xml:space="preserve">
Si el riesgo de corrupción se materializa podría…</t>
    </r>
  </si>
  <si>
    <t>Si</t>
  </si>
  <si>
    <t>No</t>
  </si>
  <si>
    <t>Afectar al grupo de funcionarios del proceso?</t>
  </si>
  <si>
    <t>Afectar el cumplimiento de metas y objetivos de la Dependencia?</t>
  </si>
  <si>
    <t>Afectar el cumplimiento de misión de la Entidad?</t>
  </si>
  <si>
    <t>Afectar el cumplimiento de la misión del sector al que pertenece la Entidad?</t>
  </si>
  <si>
    <t>Generar perdida de confianza de la Entidad, afectando su reputación?</t>
  </si>
  <si>
    <t>Generar perdida de recursos económicos?</t>
  </si>
  <si>
    <t>Afectar la generación de los productos o la prestación de servicios?</t>
  </si>
  <si>
    <t>Dar lugar al detrimento de calidad de vida de la comunidad por la perdida del bien o servicios o los recursos públicos?</t>
  </si>
  <si>
    <t>Generar perdida de información de la Entidad?</t>
  </si>
  <si>
    <t>Generar intervención de los órganos de control, de la Fiscalía, u otro ente?</t>
  </si>
  <si>
    <t>Dar lugar a procesos sancionatorios?</t>
  </si>
  <si>
    <t>Dar lugar a procesos disciplinarios?</t>
  </si>
  <si>
    <t>Dar lugar a procesos fiscales?</t>
  </si>
  <si>
    <t>Dar lugar a procesos penales?</t>
  </si>
  <si>
    <t>Generar perdida de credibilidad del sector?</t>
  </si>
  <si>
    <t>Ocasionar lesiones físicas o perdida de vidas humanas?</t>
  </si>
  <si>
    <t>Afectar la imagen Regional?</t>
  </si>
  <si>
    <t>Afectar la imagen Nacional?</t>
  </si>
  <si>
    <t>Genera daño ambiental</t>
  </si>
  <si>
    <t xml:space="preserve">Total preguntas afirmativas: </t>
  </si>
  <si>
    <t>Total preguntas negativas:</t>
  </si>
  <si>
    <t>Clasificación del riesgo:</t>
  </si>
  <si>
    <t>RIESGOS DE PROCESO</t>
  </si>
  <si>
    <t>RIESGOS DE PROYECTO</t>
  </si>
  <si>
    <t>RIESGOS DE CORRUPCION</t>
  </si>
  <si>
    <t>RIESGOS DE SEGURIDAD DE LA INFORMACION</t>
  </si>
  <si>
    <t>ANALISIS DEL RIESGO ABSOLUTO DE SEGURIDAD DE LA INFORMACION (SIN CONTROLES)</t>
  </si>
  <si>
    <t>PROBABILIDAD SIN CONTROLES</t>
  </si>
  <si>
    <t>CONSECUENCIA SIN CONTROLES</t>
  </si>
  <si>
    <t>SEVERIDAD SIN CONTROLES</t>
  </si>
  <si>
    <t xml:space="preserve"> PROBABILIDAD SIN CONTROLES</t>
  </si>
  <si>
    <r>
      <t xml:space="preserve">Marque con una X
</t>
    </r>
    <r>
      <rPr>
        <sz val="26"/>
        <rFont val="Century Gothic"/>
        <family val="2"/>
      </rPr>
      <t>(Teniendo en cuenta el control a que ayuda a disminuir)</t>
    </r>
  </si>
  <si>
    <r>
      <t xml:space="preserve">CAUSAS / AMENAZAS
</t>
    </r>
    <r>
      <rPr>
        <sz val="22"/>
        <rFont val="Century Gothic"/>
        <family val="2"/>
      </rPr>
      <t>(Debido a)</t>
    </r>
  </si>
  <si>
    <r>
      <t xml:space="preserve">Observaciones
</t>
    </r>
    <r>
      <rPr>
        <sz val="24"/>
        <rFont val="Century Gothic"/>
        <family val="2"/>
      </rPr>
      <t>(Describa las evidencias)</t>
    </r>
  </si>
  <si>
    <t>¿El control por parte del responsable se ejecuta?</t>
  </si>
  <si>
    <t>Algunas veces</t>
  </si>
  <si>
    <t>No se ejecuta</t>
  </si>
  <si>
    <t>SOLIDEZ DEL CONJUNTO DE CONTROLES</t>
  </si>
  <si>
    <t>¿La solidez del conjunto de controles es?</t>
  </si>
  <si>
    <t>Fuerte</t>
  </si>
  <si>
    <t>Moderado</t>
  </si>
  <si>
    <t>Débil</t>
  </si>
  <si>
    <t>SOLIDEZ INDIVIDUAL DE LOS CONTROLES</t>
  </si>
  <si>
    <t>DISEÑO DE CADA CONTROL</t>
  </si>
  <si>
    <t>PESO DE LA EJECUCION DE CADA CONTROL</t>
  </si>
  <si>
    <t>¿La solidez de cada control es?</t>
  </si>
  <si>
    <t>¿La ejecucion del control se realiza de manera?</t>
  </si>
  <si>
    <t>¿Existe la asignación de roles y responsabilidades para la ejecución/aplicación del control?</t>
  </si>
  <si>
    <t>Consistentemente</t>
  </si>
  <si>
    <t>¿Cuándo se encuentran observaciones, desviaciones o diferencias en la ejecución del control?</t>
  </si>
  <si>
    <t>¿El responsable cuenta con la autoridad y las funciones pertinentes para ejecutar el control?</t>
  </si>
  <si>
    <r>
      <t xml:space="preserve">RIESGO 
</t>
    </r>
    <r>
      <rPr>
        <sz val="26"/>
        <rFont val="Century Gothic"/>
        <family val="2"/>
      </rPr>
      <t xml:space="preserve"> (¿Qué evento puede suceder?)</t>
    </r>
  </si>
  <si>
    <t>¿El control se ejecuta con información confiable para mitigar el riesgo?</t>
  </si>
  <si>
    <t>¿Las actividades del control buscan prevenir o detectar las causas que pueden dar origen al riesgo?</t>
  </si>
  <si>
    <t>No es un control</t>
  </si>
  <si>
    <t>Directamente</t>
  </si>
  <si>
    <t>Indirectamente</t>
  </si>
  <si>
    <t>Descripcion del control</t>
  </si>
  <si>
    <t>No disminuye</t>
  </si>
  <si>
    <t>No. de Controles que reducen la probabilidad directamente:</t>
  </si>
  <si>
    <t>No. de Controles que reducen la probabilidad indirectamente:</t>
  </si>
  <si>
    <t>No. de Controles que no reducen la probabilidad:</t>
  </si>
  <si>
    <t>No. de Controles que reducen la consecuencia o impacto directamente:</t>
  </si>
  <si>
    <t>No. de Controles que reducen la consecuencia o impacto indirectamente:</t>
  </si>
  <si>
    <t>No. de Controles que no reducen la consecuencia o impacto:</t>
  </si>
  <si>
    <r>
      <t xml:space="preserve">SOPORTE
</t>
    </r>
    <r>
      <rPr>
        <sz val="18"/>
        <rFont val="Century Gothic"/>
        <family val="2"/>
      </rPr>
      <t>(Describir de manera resumida cual es la evidencia de la aplicación de la actividad de control)</t>
    </r>
  </si>
  <si>
    <t>CRONOGRAMA DE EJECUCIÓN DE LA ACTIVIDAD DE CONTROL</t>
  </si>
  <si>
    <t>¿Se deja evidencia o rastro de la ejecución del control de manera?</t>
  </si>
  <si>
    <r>
      <t xml:space="preserve">ACTIVIDADES DE CONTROL
</t>
    </r>
    <r>
      <rPr>
        <sz val="18"/>
        <rFont val="Century Gothic"/>
        <family val="2"/>
      </rPr>
      <t>(Colocar acciones como politicas/procedimientos, para mitigar o tratar la causa del riesgo y ejecutarse como parte del día a día de las operaciones)</t>
    </r>
  </si>
  <si>
    <r>
      <t xml:space="preserve">MONITOREO Y SEGUIMIENTO
</t>
    </r>
    <r>
      <rPr>
        <sz val="18"/>
        <rFont val="Century Gothic"/>
        <family val="2"/>
      </rPr>
      <t>(Establecer un periodo de tiempo para realizar el monitoreo y seguimiento a la actividad de control)</t>
    </r>
  </si>
  <si>
    <r>
      <t xml:space="preserve">RESPONSABLE
</t>
    </r>
    <r>
      <rPr>
        <sz val="18"/>
        <rFont val="Century Gothic"/>
        <family val="2"/>
      </rPr>
      <t>(Designar el responsable de ejecutar la actividad de control)</t>
    </r>
  </si>
  <si>
    <r>
      <t xml:space="preserve">CAUSAS
</t>
    </r>
    <r>
      <rPr>
        <sz val="18"/>
        <color indexed="8"/>
        <rFont val="Century Gothic"/>
        <family val="2"/>
      </rPr>
      <t>(Debido a, situación principal que origina el posible riesgo)</t>
    </r>
  </si>
  <si>
    <r>
      <t>EFECTOS</t>
    </r>
    <r>
      <rPr>
        <b/>
        <sz val="18"/>
        <color indexed="8"/>
        <rFont val="Century Gothic"/>
        <family val="2"/>
      </rPr>
      <t xml:space="preserve"> 
</t>
    </r>
    <r>
      <rPr>
        <sz val="18"/>
        <color indexed="8"/>
        <rFont val="Century Gothic"/>
        <family val="2"/>
      </rPr>
      <t>(Consecuencias potenciales, que ocurriran si se materializa el riesgo)</t>
    </r>
  </si>
  <si>
    <t>VALORACIÓN DEL RIESGO CON CONTROLES</t>
  </si>
  <si>
    <t>VALORACIÓN DEL RIESGO SIN CONTROLES</t>
  </si>
  <si>
    <t>IDENTIFICACION DEL RIESGOS DE PROCESO</t>
  </si>
  <si>
    <r>
      <t xml:space="preserve">CAUSAS / AMENAZAS
</t>
    </r>
    <r>
      <rPr>
        <sz val="26"/>
        <rFont val="Century Gothic"/>
        <family val="2"/>
      </rPr>
      <t>(Debido a)</t>
    </r>
  </si>
  <si>
    <r>
      <rPr>
        <b/>
        <sz val="12"/>
        <rFont val="Century Gothic"/>
        <family val="2"/>
      </rPr>
      <t>Si la respuesta a la pregunta 16 es afirmativa, el riesgo se considera catastrófico.</t>
    </r>
    <r>
      <rPr>
        <sz val="12"/>
        <rFont val="Century Gothic"/>
        <family val="2"/>
      </rPr>
      <t xml:space="preserve">
Por cada riesgo de corrupción identificado, se debe diligenciar una tabla de estas. </t>
    </r>
  </si>
  <si>
    <r>
      <t xml:space="preserve">Respuesta 
</t>
    </r>
    <r>
      <rPr>
        <sz val="8"/>
        <rFont val="Century Gothic"/>
        <family val="2"/>
      </rPr>
      <t>(Marque con una X)</t>
    </r>
  </si>
  <si>
    <t>X</t>
  </si>
  <si>
    <t>13-Ene-22</t>
  </si>
  <si>
    <t>EJEMPLO</t>
  </si>
  <si>
    <t>GGSGSGSG</t>
  </si>
  <si>
    <t>JJSJSJSJSJ</t>
  </si>
  <si>
    <t>x</t>
  </si>
  <si>
    <t>FECHA</t>
  </si>
  <si>
    <t>04</t>
  </si>
  <si>
    <t>______________________________________________________________________________
NOMBRE DEL LÍDER DEPENDENCIA / PROCESO</t>
  </si>
  <si>
    <t>Posibilidad de recibir o solicitar cualquier dadiva a beneficio propio o de un tercero, para el acceso a los programas y/o servicios del proceso de Atención Social.</t>
  </si>
  <si>
    <t>Falsificación de documentos</t>
  </si>
  <si>
    <t>Plataformas de verificación mensionadas</t>
  </si>
  <si>
    <t>Apoyo a la coordinación de los programas (contratista)</t>
  </si>
  <si>
    <t>Verificación de requisitos para acceso a los productos o servicios sociales</t>
  </si>
  <si>
    <t>Procedimientos documentados</t>
  </si>
  <si>
    <t>Actas de reunión</t>
  </si>
  <si>
    <t>Secretarios, jefes y/o Lideres del proceso</t>
  </si>
  <si>
    <t>SEMESTRAL</t>
  </si>
  <si>
    <t>ATENCIÓN SOCIAL</t>
  </si>
  <si>
    <t>Brindar servicios a la comunidad del municipio de pasto mediante la implementación de políticas públicas para coadyuvar a la inclusión social.</t>
  </si>
  <si>
    <t>SECRETARIA DE BIENESTAR SOCIAL - LIDER DE PROCESO</t>
  </si>
  <si>
    <t>Programas y/o servicios del Proceso de Atención Social</t>
  </si>
  <si>
    <t>Sanciones</t>
  </si>
  <si>
    <t>Demandas</t>
  </si>
  <si>
    <t>Perdida de imagen institucional</t>
  </si>
  <si>
    <t>Detrimento patrimonial</t>
  </si>
  <si>
    <t>Por desconocimiento normativo</t>
  </si>
  <si>
    <t>Por intereses particulares</t>
  </si>
  <si>
    <t>Lider de la dependencia - Cruce de bases de datos</t>
  </si>
  <si>
    <t>Contratista asignado - Cumplimiento de requisitos normativos para acceso a productos y/o servicios del proceso de Atención Social.</t>
  </si>
  <si>
    <t>Servidor Publico asignado - Supervisión a las actividades que ejecuta el proceso</t>
  </si>
  <si>
    <t>Los Servidores publicos  responsables aplican la lista de verificación de cumplimiento de requisitos para el debido proceso</t>
  </si>
  <si>
    <t>Acta de seguimiento</t>
  </si>
  <si>
    <t>Registro en base de datos - Acta de seguimiento</t>
  </si>
  <si>
    <t>Bases certificadas</t>
  </si>
  <si>
    <t xml:space="preserve">Procedimientos para ejecución </t>
  </si>
  <si>
    <t xml:space="preserve">Procedimientos de ejecución </t>
  </si>
  <si>
    <t>Obligaciones contractuales del funcionario responsable</t>
  </si>
  <si>
    <t>N/A</t>
  </si>
  <si>
    <t>Seguimiento y verificación al personal sobre la ejecución de las actividades de los programas</t>
  </si>
  <si>
    <t>Procedimientos de ejecución</t>
  </si>
  <si>
    <t>revision de documentacion en plataformas. (procuraduria - contraloria - policia - sisbén)</t>
  </si>
  <si>
    <t>01/02/2023</t>
  </si>
  <si>
    <t>30/12/2023</t>
  </si>
  <si>
    <t>25/01/2023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</si>
</sst>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\-#,##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18"/>
      <color indexed="8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b/>
      <sz val="24"/>
      <name val="Century Gothic"/>
      <family val="2"/>
    </font>
    <font>
      <b/>
      <sz val="26"/>
      <name val="Century Gothic"/>
      <family val="2"/>
    </font>
    <font>
      <b/>
      <sz val="18"/>
      <color indexed="8"/>
      <name val="Century Gothic"/>
      <family val="2"/>
    </font>
    <font>
      <b/>
      <sz val="18"/>
      <color indexed="8"/>
      <name val="Century Gothic"/>
      <family val="2"/>
    </font>
    <font>
      <sz val="26"/>
      <name val="Century Gothic"/>
      <family val="2"/>
    </font>
    <font>
      <sz val="22"/>
      <name val="Century Gothic"/>
      <family val="2"/>
    </font>
    <font>
      <sz val="24"/>
      <name val="Century Gothic"/>
      <family val="2"/>
    </font>
    <font>
      <b/>
      <sz val="48"/>
      <name val="Century Gothic"/>
      <family val="2"/>
    </font>
    <font>
      <sz val="2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40"/>
      <color theme="0"/>
      <name val="Century Gothic"/>
      <family val="2"/>
    </font>
    <font>
      <b/>
      <sz val="22"/>
      <color theme="0"/>
      <name val="Century Gothic"/>
      <family val="2"/>
    </font>
    <font>
      <b/>
      <sz val="26"/>
      <color theme="0"/>
      <name val="Century Gothic"/>
      <family val="2"/>
    </font>
    <font>
      <sz val="26"/>
      <color theme="1"/>
      <name val="Century Gothic"/>
      <family val="2"/>
    </font>
    <font>
      <sz val="22"/>
      <color theme="1"/>
      <name val="Century Gothic"/>
      <family val="2"/>
    </font>
    <font>
      <b/>
      <sz val="48"/>
      <color theme="0"/>
      <name val="Century Gothic"/>
      <family val="2"/>
    </font>
    <font>
      <b/>
      <sz val="26"/>
      <color theme="1"/>
      <name val="Century Gothic"/>
      <family val="2"/>
    </font>
    <font>
      <sz val="50"/>
      <color theme="1"/>
      <name val="Century Gothic"/>
      <family val="2"/>
    </font>
    <font>
      <sz val="24"/>
      <color indexed="8"/>
      <name val="Century Gothic"/>
      <family val="2"/>
    </font>
    <font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/>
        <bgColor indexed="31"/>
      </patternFill>
    </fill>
    <fill>
      <patternFill patternType="solid">
        <fgColor rgb="FFBFBFB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7">
    <xf numFmtId="0" fontId="0" fillId="0" borderId="0" xfId="0"/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0" fillId="6" borderId="0" xfId="0" applyFont="1" applyFill="1" applyBorder="1"/>
    <xf numFmtId="0" fontId="31" fillId="6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34" fillId="0" borderId="0" xfId="0" applyFont="1" applyBorder="1"/>
    <xf numFmtId="0" fontId="34" fillId="0" borderId="0" xfId="0" applyFont="1"/>
    <xf numFmtId="0" fontId="15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164" fontId="34" fillId="0" borderId="0" xfId="1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9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10" fontId="34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/>
    <xf numFmtId="0" fontId="17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center"/>
    </xf>
    <xf numFmtId="0" fontId="22" fillId="2" borderId="11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protection locked="0"/>
    </xf>
    <xf numFmtId="0" fontId="40" fillId="0" borderId="0" xfId="0" applyFont="1"/>
    <xf numFmtId="0" fontId="41" fillId="0" borderId="0" xfId="0" applyFont="1"/>
    <xf numFmtId="0" fontId="25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Border="1" applyProtection="1"/>
    <xf numFmtId="0" fontId="34" fillId="0" borderId="0" xfId="0" applyFont="1" applyProtection="1"/>
    <xf numFmtId="0" fontId="22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top" wrapText="1"/>
    </xf>
    <xf numFmtId="0" fontId="40" fillId="0" borderId="0" xfId="0" applyFont="1" applyBorder="1" applyProtection="1"/>
    <xf numFmtId="0" fontId="40" fillId="0" borderId="0" xfId="0" applyFont="1" applyProtection="1"/>
    <xf numFmtId="0" fontId="25" fillId="0" borderId="0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 wrapText="1"/>
    </xf>
    <xf numFmtId="0" fontId="22" fillId="7" borderId="9" xfId="0" applyFont="1" applyFill="1" applyBorder="1" applyAlignment="1" applyProtection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17" fillId="0" borderId="0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vertical="top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 hidden="1"/>
    </xf>
    <xf numFmtId="0" fontId="17" fillId="0" borderId="6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vertical="center" wrapText="1"/>
      <protection locked="0" hidden="1"/>
    </xf>
    <xf numFmtId="0" fontId="32" fillId="0" borderId="0" xfId="0" applyFont="1" applyProtection="1"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6" fillId="0" borderId="0" xfId="0" applyFont="1" applyBorder="1" applyAlignment="1" applyProtection="1">
      <alignment horizontal="justify" vertical="center" wrapText="1"/>
      <protection locked="0" hidden="1"/>
    </xf>
    <xf numFmtId="0" fontId="34" fillId="0" borderId="0" xfId="0" applyFont="1" applyBorder="1" applyProtection="1">
      <protection locked="0" hidden="1"/>
    </xf>
    <xf numFmtId="0" fontId="34" fillId="0" borderId="0" xfId="0" applyFont="1" applyProtection="1">
      <protection locked="0" hidden="1"/>
    </xf>
    <xf numFmtId="0" fontId="22" fillId="4" borderId="1" xfId="0" applyFont="1" applyFill="1" applyBorder="1" applyAlignment="1" applyProtection="1">
      <alignment horizontal="center" vertical="center" wrapText="1"/>
      <protection locked="0" hidden="1"/>
    </xf>
    <xf numFmtId="0" fontId="25" fillId="0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top" wrapText="1"/>
      <protection locked="0" hidden="1"/>
    </xf>
    <xf numFmtId="0" fontId="16" fillId="0" borderId="0" xfId="0" applyFont="1" applyFill="1" applyBorder="1" applyAlignment="1" applyProtection="1">
      <alignment horizontal="justify" vertical="top" wrapText="1"/>
      <protection locked="0" hidden="1"/>
    </xf>
    <xf numFmtId="0" fontId="21" fillId="7" borderId="1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Fill="1" applyBorder="1" applyAlignment="1" applyProtection="1">
      <alignment vertical="center" wrapText="1"/>
      <protection locked="0" hidden="1"/>
    </xf>
    <xf numFmtId="0" fontId="25" fillId="0" borderId="1" xfId="0" applyFont="1" applyBorder="1" applyAlignment="1" applyProtection="1">
      <alignment horizontal="center" vertical="center"/>
      <protection locked="0" hidden="1"/>
    </xf>
    <xf numFmtId="0" fontId="40" fillId="0" borderId="1" xfId="0" applyFont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/>
      <protection locked="0"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164" fontId="34" fillId="0" borderId="0" xfId="1" applyNumberFormat="1" applyFont="1" applyFill="1" applyBorder="1" applyAlignment="1" applyProtection="1">
      <alignment horizontal="center" vertical="center"/>
      <protection locked="0" hidden="1"/>
    </xf>
    <xf numFmtId="9" fontId="15" fillId="0" borderId="0" xfId="0" applyNumberFormat="1" applyFont="1" applyFill="1" applyBorder="1" applyAlignment="1" applyProtection="1">
      <alignment vertical="center"/>
      <protection locked="0" hidden="1"/>
    </xf>
    <xf numFmtId="9" fontId="16" fillId="0" borderId="0" xfId="0" applyNumberFormat="1" applyFont="1" applyFill="1" applyBorder="1" applyAlignment="1" applyProtection="1">
      <alignment vertical="center"/>
      <protection locked="0" hidden="1"/>
    </xf>
    <xf numFmtId="9" fontId="1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4" fillId="0" borderId="0" xfId="0" applyFont="1" applyFill="1" applyBorder="1" applyAlignment="1" applyProtection="1">
      <alignment vertical="center"/>
      <protection locked="0" hidden="1"/>
    </xf>
    <xf numFmtId="0" fontId="34" fillId="0" borderId="0" xfId="0" applyFont="1" applyFill="1" applyAlignment="1" applyProtection="1">
      <alignment vertical="center"/>
      <protection locked="0" hidden="1"/>
    </xf>
    <xf numFmtId="0" fontId="25" fillId="0" borderId="1" xfId="0" applyFont="1" applyFill="1" applyBorder="1" applyAlignment="1" applyProtection="1">
      <alignment horizontal="center" vertical="center"/>
      <protection locked="0" hidden="1"/>
    </xf>
    <xf numFmtId="0" fontId="1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Border="1" applyAlignment="1" applyProtection="1">
      <alignment vertical="center"/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9" fontId="16" fillId="0" borderId="0" xfId="0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Protection="1">
      <protection locked="0" hidden="1"/>
    </xf>
    <xf numFmtId="0" fontId="16" fillId="0" borderId="0" xfId="0" applyFont="1" applyProtection="1">
      <protection locked="0" hidden="1"/>
    </xf>
    <xf numFmtId="0" fontId="15" fillId="0" borderId="0" xfId="0" applyFont="1" applyFill="1" applyBorder="1" applyAlignment="1" applyProtection="1">
      <alignment horizontal="left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  <protection locked="0" hidden="1"/>
    </xf>
    <xf numFmtId="0" fontId="21" fillId="2" borderId="7" xfId="0" applyFont="1" applyFill="1" applyBorder="1" applyAlignment="1" applyProtection="1">
      <alignment horizontal="center" vertical="center" wrapText="1"/>
      <protection locked="0" hidden="1"/>
    </xf>
    <xf numFmtId="0" fontId="21" fillId="7" borderId="7" xfId="0" applyFont="1" applyFill="1" applyBorder="1" applyAlignment="1" applyProtection="1">
      <alignment horizontal="center" vertical="center" wrapText="1"/>
      <protection locked="0" hidden="1"/>
    </xf>
    <xf numFmtId="0" fontId="22" fillId="7" borderId="8" xfId="0" applyFont="1" applyFill="1" applyBorder="1" applyAlignment="1" applyProtection="1">
      <alignment horizontal="center" vertical="center" wrapText="1"/>
      <protection locked="0" hidden="1"/>
    </xf>
    <xf numFmtId="0" fontId="22" fillId="7" borderId="9" xfId="0" applyFont="1" applyFill="1" applyBorder="1" applyAlignment="1" applyProtection="1">
      <alignment horizontal="center" vertical="center" wrapText="1"/>
      <protection locked="0" hidden="1"/>
    </xf>
    <xf numFmtId="0" fontId="22" fillId="7" borderId="12" xfId="0" applyFont="1" applyFill="1" applyBorder="1" applyAlignment="1" applyProtection="1">
      <alignment horizontal="center" vertical="center" wrapText="1"/>
      <protection locked="0" hidden="1"/>
    </xf>
    <xf numFmtId="0" fontId="22" fillId="7" borderId="10" xfId="0" applyFont="1" applyFill="1" applyBorder="1" applyAlignment="1" applyProtection="1">
      <alignment horizontal="center" vertical="center" wrapText="1"/>
      <protection locked="0" hidden="1"/>
    </xf>
    <xf numFmtId="0" fontId="22" fillId="2" borderId="11" xfId="0" applyFont="1" applyFill="1" applyBorder="1" applyAlignment="1" applyProtection="1">
      <alignment horizontal="center" vertical="center" wrapText="1"/>
      <protection locked="0" hidden="1"/>
    </xf>
    <xf numFmtId="0" fontId="22" fillId="7" borderId="1" xfId="0" applyFont="1" applyFill="1" applyBorder="1" applyAlignment="1" applyProtection="1">
      <alignment horizontal="center" vertical="center" wrapText="1"/>
      <protection locked="0" hidden="1"/>
    </xf>
    <xf numFmtId="0" fontId="41" fillId="0" borderId="0" xfId="0" applyFont="1" applyProtection="1">
      <protection locked="0" hidden="1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locked="0" hidden="1"/>
    </xf>
    <xf numFmtId="0" fontId="29" fillId="0" borderId="0" xfId="0" applyFont="1" applyFill="1" applyBorder="1" applyAlignment="1" applyProtection="1">
      <alignment vertical="center" wrapText="1"/>
      <protection locked="0" hidden="1"/>
    </xf>
    <xf numFmtId="10" fontId="34" fillId="0" borderId="0" xfId="0" applyNumberFormat="1" applyFont="1" applyFill="1" applyBorder="1" applyAlignment="1" applyProtection="1">
      <alignment vertical="center"/>
      <protection locked="0" hidden="1"/>
    </xf>
    <xf numFmtId="0" fontId="34" fillId="0" borderId="0" xfId="0" applyFont="1" applyBorder="1" applyAlignment="1" applyProtection="1">
      <alignment vertical="center"/>
      <protection locked="0" hidden="1"/>
    </xf>
    <xf numFmtId="0" fontId="34" fillId="0" borderId="0" xfId="0" applyFont="1" applyAlignment="1" applyProtection="1">
      <alignment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locked="0" hidden="1"/>
    </xf>
    <xf numFmtId="0" fontId="34" fillId="0" borderId="0" xfId="0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Protection="1">
      <protection locked="0" hidden="1"/>
    </xf>
    <xf numFmtId="0" fontId="22" fillId="0" borderId="0" xfId="0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 applyBorder="1" applyAlignment="1" applyProtection="1">
      <alignment vertical="center"/>
      <protection locked="0" hidden="1"/>
    </xf>
    <xf numFmtId="0" fontId="25" fillId="0" borderId="0" xfId="0" applyFont="1" applyFill="1" applyBorder="1" applyAlignment="1" applyProtection="1">
      <alignment vertical="center" wrapText="1"/>
      <protection locked="0" hidden="1"/>
    </xf>
    <xf numFmtId="0" fontId="22" fillId="0" borderId="0" xfId="0" applyFont="1" applyFill="1" applyBorder="1" applyAlignment="1" applyProtection="1">
      <alignment vertical="top" wrapText="1"/>
      <protection locked="0" hidden="1"/>
    </xf>
    <xf numFmtId="0" fontId="40" fillId="0" borderId="0" xfId="0" applyFont="1" applyBorder="1" applyProtection="1">
      <protection locked="0" hidden="1"/>
    </xf>
    <xf numFmtId="0" fontId="25" fillId="0" borderId="0" xfId="0" applyFont="1" applyFill="1" applyBorder="1" applyAlignment="1" applyProtection="1">
      <alignment horizontal="center" vertical="center"/>
      <protection locked="0"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Fill="1" applyBorder="1" applyAlignment="1" applyProtection="1">
      <alignment horizontal="center" vertical="top" wrapText="1"/>
      <protection locked="0" hidden="1"/>
    </xf>
    <xf numFmtId="0" fontId="32" fillId="0" borderId="0" xfId="0" applyFont="1" applyBorder="1" applyAlignment="1" applyProtection="1">
      <alignment vertical="center"/>
      <protection locked="0" hidden="1"/>
    </xf>
    <xf numFmtId="0" fontId="32" fillId="0" borderId="0" xfId="0" applyFont="1" applyAlignment="1" applyProtection="1">
      <alignment vertical="center"/>
      <protection locked="0" hidden="1"/>
    </xf>
    <xf numFmtId="0" fontId="22" fillId="7" borderId="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3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 wrapText="1"/>
      <protection hidden="1"/>
    </xf>
    <xf numFmtId="0" fontId="18" fillId="0" borderId="1" xfId="0" applyFont="1" applyFill="1" applyBorder="1" applyAlignment="1" applyProtection="1">
      <alignment horizontal="justify" vertical="top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17" fontId="18" fillId="0" borderId="1" xfId="0" applyNumberFormat="1" applyFont="1" applyBorder="1" applyAlignment="1" applyProtection="1">
      <alignment horizontal="center" vertical="center" wrapText="1"/>
      <protection hidden="1"/>
    </xf>
    <xf numFmtId="14" fontId="18" fillId="0" borderId="1" xfId="0" applyNumberFormat="1" applyFont="1" applyBorder="1" applyAlignment="1" applyProtection="1">
      <alignment horizontal="justify" vertical="top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18" fillId="0" borderId="1" xfId="0" applyFont="1" applyBorder="1" applyAlignment="1" applyProtection="1">
      <alignment horizontal="justify" vertical="center" wrapText="1"/>
      <protection hidden="1"/>
    </xf>
    <xf numFmtId="0" fontId="18" fillId="0" borderId="1" xfId="0" applyFont="1" applyBorder="1" applyAlignment="1" applyProtection="1">
      <alignment horizontal="justify" vertical="top" wrapText="1"/>
      <protection hidden="1"/>
    </xf>
    <xf numFmtId="0" fontId="18" fillId="0" borderId="1" xfId="0" applyFont="1" applyBorder="1" applyAlignment="1" applyProtection="1">
      <alignment horizontal="center" vertical="top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0" xfId="0" applyFont="1" applyProtection="1"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16" fillId="0" borderId="11" xfId="0" applyFont="1" applyBorder="1" applyAlignment="1" applyProtection="1">
      <alignment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49" fontId="18" fillId="0" borderId="1" xfId="0" applyNumberFormat="1" applyFont="1" applyBorder="1" applyAlignment="1" applyProtection="1">
      <alignment horizontal="center" vertical="center" wrapText="1"/>
      <protection hidden="1"/>
    </xf>
    <xf numFmtId="14" fontId="7" fillId="0" borderId="1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14" fontId="7" fillId="0" borderId="1" xfId="0" applyNumberFormat="1" applyFont="1" applyBorder="1" applyAlignment="1" applyProtection="1">
      <alignment horizontal="justify" vertical="top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7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justify" vertical="center" wrapText="1"/>
      <protection hidden="1"/>
    </xf>
    <xf numFmtId="0" fontId="33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justify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2" fillId="0" borderId="0" xfId="0" applyFont="1" applyAlignment="1" applyProtection="1">
      <protection hidden="1"/>
    </xf>
    <xf numFmtId="0" fontId="44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 readingOrder="2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3" fontId="7" fillId="0" borderId="1" xfId="0" applyNumberFormat="1" applyFont="1" applyBorder="1" applyAlignment="1" applyProtection="1">
      <alignment horizontal="center" vertical="center" textRotation="90" wrapText="1"/>
      <protection hidden="1"/>
    </xf>
    <xf numFmtId="1" fontId="18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8" fillId="0" borderId="1" xfId="0" applyFont="1" applyBorder="1" applyAlignment="1" applyProtection="1">
      <alignment horizontal="center" vertical="center" textRotation="90" wrapText="1"/>
      <protection hidden="1"/>
    </xf>
    <xf numFmtId="0" fontId="20" fillId="15" borderId="13" xfId="0" applyFont="1" applyFill="1" applyBorder="1" applyAlignment="1" applyProtection="1">
      <alignment horizontal="center" vertical="center" wrapText="1"/>
      <protection hidden="1"/>
    </xf>
    <xf numFmtId="0" fontId="20" fillId="15" borderId="14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quotePrefix="1" applyFont="1" applyBorder="1" applyAlignment="1" applyProtection="1">
      <alignment horizontal="center" vertical="center" textRotation="90" wrapText="1"/>
      <protection hidden="1"/>
    </xf>
    <xf numFmtId="0" fontId="24" fillId="0" borderId="7" xfId="0" applyFont="1" applyBorder="1" applyAlignment="1" applyProtection="1">
      <alignment horizontal="center" vertical="center" textRotation="90" wrapText="1"/>
      <protection hidden="1"/>
    </xf>
    <xf numFmtId="0" fontId="24" fillId="0" borderId="21" xfId="0" applyFont="1" applyBorder="1" applyAlignment="1" applyProtection="1">
      <alignment horizontal="center" vertical="center" textRotation="90" wrapText="1"/>
      <protection hidden="1"/>
    </xf>
    <xf numFmtId="0" fontId="24" fillId="0" borderId="11" xfId="0" applyFont="1" applyBorder="1" applyAlignment="1" applyProtection="1">
      <alignment horizontal="center" vertical="center" textRotation="90" wrapText="1"/>
      <protection hidden="1"/>
    </xf>
    <xf numFmtId="0" fontId="23" fillId="0" borderId="1" xfId="0" applyFont="1" applyBorder="1" applyAlignment="1" applyProtection="1">
      <alignment horizontal="center" vertical="center" textRotation="90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textRotation="90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textRotation="90" wrapText="1"/>
      <protection hidden="1"/>
    </xf>
    <xf numFmtId="0" fontId="18" fillId="0" borderId="21" xfId="0" applyFont="1" applyBorder="1" applyAlignment="1" applyProtection="1">
      <alignment horizontal="center" vertical="center" textRotation="90" wrapText="1"/>
      <protection hidden="1"/>
    </xf>
    <xf numFmtId="0" fontId="18" fillId="0" borderId="11" xfId="0" applyFont="1" applyBorder="1" applyAlignment="1" applyProtection="1">
      <alignment horizontal="center" vertical="center" textRotation="90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wrapText="1" readingOrder="2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textRotation="90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 textRotation="90" wrapText="1"/>
      <protection hidden="1"/>
    </xf>
    <xf numFmtId="0" fontId="26" fillId="0" borderId="1" xfId="0" applyFont="1" applyBorder="1" applyAlignment="1" applyProtection="1">
      <alignment horizontal="left" vertical="center"/>
      <protection hidden="1"/>
    </xf>
    <xf numFmtId="0" fontId="16" fillId="5" borderId="1" xfId="0" applyFont="1" applyFill="1" applyBorder="1" applyAlignment="1" applyProtection="1">
      <alignment horizontal="center" vertical="center" textRotation="90" wrapText="1"/>
      <protection hidden="1"/>
    </xf>
    <xf numFmtId="0" fontId="15" fillId="5" borderId="1" xfId="0" applyFont="1" applyFill="1" applyBorder="1" applyAlignment="1" applyProtection="1">
      <alignment horizontal="left" vertical="center" wrapText="1"/>
      <protection hidden="1"/>
    </xf>
    <xf numFmtId="0" fontId="15" fillId="5" borderId="1" xfId="0" applyFont="1" applyFill="1" applyBorder="1" applyAlignment="1" applyProtection="1">
      <alignment horizontal="left" vertical="center"/>
      <protection hidden="1"/>
    </xf>
    <xf numFmtId="0" fontId="26" fillId="0" borderId="13" xfId="0" applyFont="1" applyBorder="1" applyAlignment="1" applyProtection="1">
      <alignment horizontal="left" vertical="center"/>
      <protection hidden="1"/>
    </xf>
    <xf numFmtId="0" fontId="26" fillId="0" borderId="14" xfId="0" applyFont="1" applyBorder="1" applyAlignment="1" applyProtection="1">
      <alignment horizontal="left" vertical="center"/>
      <protection hidden="1"/>
    </xf>
    <xf numFmtId="0" fontId="26" fillId="0" borderId="15" xfId="0" applyFont="1" applyBorder="1" applyAlignment="1" applyProtection="1">
      <alignment horizontal="left" vertical="center"/>
      <protection hidden="1"/>
    </xf>
    <xf numFmtId="0" fontId="19" fillId="12" borderId="13" xfId="0" applyFont="1" applyFill="1" applyBorder="1" applyAlignment="1" applyProtection="1">
      <alignment horizontal="center" vertical="center" wrapText="1"/>
      <protection hidden="1"/>
    </xf>
    <xf numFmtId="0" fontId="19" fillId="12" borderId="14" xfId="0" applyFont="1" applyFill="1" applyBorder="1" applyAlignment="1" applyProtection="1">
      <alignment horizontal="center" vertical="center" wrapText="1"/>
      <protection hidden="1"/>
    </xf>
    <xf numFmtId="49" fontId="26" fillId="0" borderId="1" xfId="0" applyNumberFormat="1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 vertical="center" wrapText="1" readingOrder="2"/>
      <protection hidden="1"/>
    </xf>
    <xf numFmtId="0" fontId="20" fillId="13" borderId="13" xfId="0" applyFont="1" applyFill="1" applyBorder="1" applyAlignment="1" applyProtection="1">
      <alignment horizontal="center" vertical="center" wrapText="1"/>
      <protection hidden="1"/>
    </xf>
    <xf numFmtId="0" fontId="20" fillId="13" borderId="14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 readingOrder="2"/>
      <protection hidden="1"/>
    </xf>
    <xf numFmtId="0" fontId="24" fillId="0" borderId="21" xfId="0" applyFont="1" applyBorder="1" applyAlignment="1" applyProtection="1">
      <alignment horizontal="center" vertical="center" wrapText="1" readingOrder="2"/>
      <protection hidden="1"/>
    </xf>
    <xf numFmtId="0" fontId="24" fillId="0" borderId="11" xfId="0" applyFont="1" applyBorder="1" applyAlignment="1" applyProtection="1">
      <alignment horizontal="center" vertical="center" wrapText="1" readingOrder="2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0" borderId="16" xfId="0" applyFont="1" applyBorder="1" applyAlignment="1" applyProtection="1">
      <alignment horizontal="left" vertical="top" wrapText="1"/>
      <protection hidden="1"/>
    </xf>
    <xf numFmtId="0" fontId="3" fillId="0" borderId="17" xfId="0" applyFont="1" applyBorder="1" applyAlignment="1" applyProtection="1">
      <alignment horizontal="left" vertical="top" wrapText="1"/>
      <protection hidden="1"/>
    </xf>
    <xf numFmtId="0" fontId="15" fillId="5" borderId="1" xfId="0" applyFont="1" applyFill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0" fillId="14" borderId="13" xfId="0" applyFont="1" applyFill="1" applyBorder="1" applyAlignment="1" applyProtection="1">
      <alignment horizontal="center" vertical="center" wrapText="1"/>
      <protection hidden="1"/>
    </xf>
    <xf numFmtId="0" fontId="20" fillId="14" borderId="14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26" fillId="0" borderId="16" xfId="0" applyFont="1" applyFill="1" applyBorder="1" applyAlignment="1" applyProtection="1">
      <alignment horizontal="center" vertical="center" wrapText="1"/>
      <protection locked="0" hidden="1"/>
    </xf>
    <xf numFmtId="0" fontId="26" fillId="0" borderId="17" xfId="0" applyFont="1" applyFill="1" applyBorder="1" applyAlignment="1" applyProtection="1">
      <alignment horizontal="center" vertical="center" wrapText="1"/>
      <protection locked="0" hidden="1"/>
    </xf>
    <xf numFmtId="0" fontId="26" fillId="0" borderId="19" xfId="0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Border="1" applyAlignment="1" applyProtection="1">
      <alignment horizontal="center" vertical="center" wrapText="1"/>
      <protection locked="0" hidden="1"/>
    </xf>
    <xf numFmtId="0" fontId="26" fillId="0" borderId="2" xfId="0" applyFont="1" applyFill="1" applyBorder="1" applyAlignment="1" applyProtection="1">
      <alignment horizontal="center" vertical="center" wrapText="1"/>
      <protection locked="0" hidden="1"/>
    </xf>
    <xf numFmtId="0" fontId="26" fillId="0" borderId="3" xfId="0" applyFont="1" applyFill="1" applyBorder="1" applyAlignment="1" applyProtection="1">
      <alignment horizontal="center" vertical="center" wrapText="1"/>
      <protection locked="0" hidden="1"/>
    </xf>
    <xf numFmtId="0" fontId="42" fillId="9" borderId="1" xfId="0" applyFont="1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25" fillId="7" borderId="1" xfId="0" applyFont="1" applyFill="1" applyBorder="1" applyAlignment="1" applyProtection="1">
      <alignment horizontal="center" vertical="center" wrapText="1"/>
      <protection locked="0" hidden="1"/>
    </xf>
    <xf numFmtId="1" fontId="2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" xfId="0" applyFont="1" applyFill="1" applyBorder="1" applyAlignment="1" applyProtection="1">
      <alignment horizontal="center" vertical="center"/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0" borderId="1" xfId="0" applyFont="1" applyFill="1" applyBorder="1" applyAlignment="1" applyProtection="1">
      <alignment horizontal="center" vertical="center" wrapText="1"/>
      <protection locked="0" hidden="1"/>
    </xf>
    <xf numFmtId="1" fontId="2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8" xfId="0" applyFont="1" applyFill="1" applyBorder="1" applyAlignment="1" applyProtection="1">
      <alignment horizontal="center" vertical="center" wrapText="1"/>
      <protection locked="0" hidden="1"/>
    </xf>
    <xf numFmtId="0" fontId="20" fillId="0" borderId="20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19" xfId="0" applyFont="1" applyFill="1" applyBorder="1" applyAlignment="1" applyProtection="1">
      <alignment horizontal="center" vertical="center" wrapText="1"/>
      <protection locked="0"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2" fillId="7" borderId="1" xfId="0" applyFont="1" applyFill="1" applyBorder="1" applyAlignment="1" applyProtection="1">
      <alignment horizontal="center" vertical="center" wrapText="1"/>
      <protection locked="0" hidden="1"/>
    </xf>
    <xf numFmtId="0" fontId="21" fillId="7" borderId="16" xfId="0" applyFont="1" applyFill="1" applyBorder="1" applyAlignment="1" applyProtection="1">
      <alignment horizontal="center" vertical="center" wrapText="1"/>
      <protection locked="0" hidden="1"/>
    </xf>
    <xf numFmtId="0" fontId="21" fillId="7" borderId="17" xfId="0" applyFont="1" applyFill="1" applyBorder="1" applyAlignment="1" applyProtection="1">
      <alignment horizontal="center" vertical="center" wrapText="1"/>
      <protection locked="0" hidden="1"/>
    </xf>
    <xf numFmtId="0" fontId="21" fillId="7" borderId="18" xfId="0" applyFont="1" applyFill="1" applyBorder="1" applyAlignment="1" applyProtection="1">
      <alignment horizontal="center" vertical="center" wrapText="1"/>
      <protection locked="0" hidden="1"/>
    </xf>
    <xf numFmtId="0" fontId="21" fillId="7" borderId="19" xfId="0" applyFont="1" applyFill="1" applyBorder="1" applyAlignment="1" applyProtection="1">
      <alignment horizontal="center" vertical="center" wrapText="1"/>
      <protection locked="0" hidden="1"/>
    </xf>
    <xf numFmtId="0" fontId="21" fillId="7" borderId="0" xfId="0" applyFont="1" applyFill="1" applyBorder="1" applyAlignment="1" applyProtection="1">
      <alignment horizontal="center" vertical="center" wrapText="1"/>
      <protection locked="0" hidden="1"/>
    </xf>
    <xf numFmtId="0" fontId="21" fillId="7" borderId="20" xfId="0" applyFont="1" applyFill="1" applyBorder="1" applyAlignment="1" applyProtection="1">
      <alignment horizontal="center" vertical="center" wrapText="1"/>
      <protection locked="0" hidden="1"/>
    </xf>
    <xf numFmtId="0" fontId="21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7" borderId="3" xfId="0" applyFont="1" applyFill="1" applyBorder="1" applyAlignment="1" applyProtection="1">
      <alignment horizontal="center" vertical="center" wrapText="1"/>
      <protection locked="0" hidden="1"/>
    </xf>
    <xf numFmtId="0" fontId="21" fillId="7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4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0" applyFont="1" applyFill="1" applyBorder="1" applyAlignment="1" applyProtection="1">
      <alignment horizontal="center" vertical="center" wrapText="1"/>
      <protection locked="0" hidden="1"/>
    </xf>
    <xf numFmtId="0" fontId="25" fillId="7" borderId="22" xfId="0" applyFont="1" applyFill="1" applyBorder="1" applyAlignment="1" applyProtection="1">
      <alignment horizontal="center" vertical="center" wrapText="1"/>
      <protection locked="0" hidden="1"/>
    </xf>
    <xf numFmtId="0" fontId="25" fillId="7" borderId="23" xfId="0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Fill="1" applyBorder="1" applyAlignment="1" applyProtection="1">
      <alignment horizontal="left" vertical="center"/>
      <protection locked="0" hidden="1"/>
    </xf>
    <xf numFmtId="0" fontId="22" fillId="0" borderId="20" xfId="0" applyFont="1" applyFill="1" applyBorder="1" applyAlignment="1" applyProtection="1">
      <alignment horizontal="left" vertical="center"/>
      <protection locked="0" hidden="1"/>
    </xf>
    <xf numFmtId="0" fontId="20" fillId="7" borderId="16" xfId="0" applyFont="1" applyFill="1" applyBorder="1" applyAlignment="1" applyProtection="1">
      <alignment horizontal="center" vertical="center" wrapText="1"/>
      <protection locked="0" hidden="1"/>
    </xf>
    <xf numFmtId="0" fontId="20" fillId="7" borderId="17" xfId="0" applyFont="1" applyFill="1" applyBorder="1" applyAlignment="1" applyProtection="1">
      <alignment horizontal="center" vertical="center" wrapText="1"/>
      <protection locked="0" hidden="1"/>
    </xf>
    <xf numFmtId="0" fontId="20" fillId="7" borderId="18" xfId="0" applyFont="1" applyFill="1" applyBorder="1" applyAlignment="1" applyProtection="1">
      <alignment horizontal="center" vertical="center" wrapText="1"/>
      <protection locked="0" hidden="1"/>
    </xf>
    <xf numFmtId="0" fontId="20" fillId="7" borderId="19" xfId="0" applyFont="1" applyFill="1" applyBorder="1" applyAlignment="1" applyProtection="1">
      <alignment horizontal="center" vertical="center" wrapText="1"/>
      <protection locked="0" hidden="1"/>
    </xf>
    <xf numFmtId="0" fontId="20" fillId="7" borderId="0" xfId="0" applyFont="1" applyFill="1" applyBorder="1" applyAlignment="1" applyProtection="1">
      <alignment horizontal="center" vertical="center" wrapText="1"/>
      <protection locked="0" hidden="1"/>
    </xf>
    <xf numFmtId="0" fontId="20" fillId="7" borderId="20" xfId="0" applyFont="1" applyFill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0" fillId="7" borderId="3" xfId="0" applyFont="1" applyFill="1" applyBorder="1" applyAlignment="1" applyProtection="1">
      <alignment horizontal="center" vertical="center" wrapText="1"/>
      <protection locked="0" hidden="1"/>
    </xf>
    <xf numFmtId="0" fontId="20" fillId="7" borderId="4" xfId="0" applyFont="1" applyFill="1" applyBorder="1" applyAlignment="1" applyProtection="1">
      <alignment horizontal="center" vertical="center" wrapText="1"/>
      <protection locked="0" hidden="1"/>
    </xf>
    <xf numFmtId="0" fontId="25" fillId="7" borderId="24" xfId="0" applyFont="1" applyFill="1" applyBorder="1" applyAlignment="1" applyProtection="1">
      <alignment horizontal="left" vertical="center" wrapText="1"/>
      <protection locked="0" hidden="1"/>
    </xf>
    <xf numFmtId="0" fontId="25" fillId="7" borderId="25" xfId="0" applyFont="1" applyFill="1" applyBorder="1" applyAlignment="1" applyProtection="1">
      <alignment horizontal="left" vertical="center" wrapText="1"/>
      <protection locked="0" hidden="1"/>
    </xf>
    <xf numFmtId="0" fontId="25" fillId="7" borderId="26" xfId="0" applyFont="1" applyFill="1" applyBorder="1" applyAlignment="1" applyProtection="1">
      <alignment horizontal="left" vertical="center" wrapText="1"/>
      <protection locked="0" hidden="1"/>
    </xf>
    <xf numFmtId="0" fontId="25" fillId="7" borderId="5" xfId="0" applyFont="1" applyFill="1" applyBorder="1" applyAlignment="1" applyProtection="1">
      <alignment horizontal="left" vertical="center" wrapText="1"/>
      <protection locked="0" hidden="1"/>
    </xf>
    <xf numFmtId="0" fontId="25" fillId="7" borderId="1" xfId="0" applyFont="1" applyFill="1" applyBorder="1" applyAlignment="1" applyProtection="1">
      <alignment horizontal="left" vertical="center" wrapText="1"/>
      <protection locked="0" hidden="1"/>
    </xf>
    <xf numFmtId="0" fontId="25" fillId="7" borderId="13" xfId="0" applyFont="1" applyFill="1" applyBorder="1" applyAlignment="1" applyProtection="1">
      <alignment horizontal="left" vertical="center" wrapText="1"/>
      <protection locked="0" hidden="1"/>
    </xf>
    <xf numFmtId="0" fontId="25" fillId="7" borderId="22" xfId="0" applyFont="1" applyFill="1" applyBorder="1" applyAlignment="1" applyProtection="1">
      <alignment horizontal="left" vertical="center" wrapText="1"/>
      <protection locked="0" hidden="1"/>
    </xf>
    <xf numFmtId="0" fontId="25" fillId="7" borderId="27" xfId="0" applyFont="1" applyFill="1" applyBorder="1" applyAlignment="1" applyProtection="1">
      <alignment horizontal="left" vertical="center" wrapText="1"/>
      <protection locked="0" hidden="1"/>
    </xf>
    <xf numFmtId="0" fontId="25" fillId="7" borderId="28" xfId="0" applyFont="1" applyFill="1" applyBorder="1" applyAlignment="1" applyProtection="1">
      <alignment horizontal="left" vertical="center" wrapText="1"/>
      <protection locked="0" hidden="1"/>
    </xf>
    <xf numFmtId="0" fontId="25" fillId="7" borderId="24" xfId="0" applyFont="1" applyFill="1" applyBorder="1" applyAlignment="1" applyProtection="1">
      <alignment horizontal="center" vertical="center" wrapText="1"/>
      <protection locked="0" hidden="1"/>
    </xf>
    <xf numFmtId="0" fontId="25" fillId="7" borderId="29" xfId="0" applyFont="1" applyFill="1" applyBorder="1" applyAlignment="1" applyProtection="1">
      <alignment horizontal="center" vertical="center" wrapText="1"/>
      <protection locked="0" hidden="1"/>
    </xf>
    <xf numFmtId="0" fontId="25" fillId="7" borderId="5" xfId="0" applyFont="1" applyFill="1" applyBorder="1" applyAlignment="1" applyProtection="1">
      <alignment horizontal="center" vertical="center" wrapText="1"/>
      <protection locked="0" hidden="1"/>
    </xf>
    <xf numFmtId="0" fontId="25" fillId="7" borderId="6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0" applyFont="1" applyBorder="1" applyAlignment="1" applyProtection="1">
      <alignment horizontal="center" vertical="center"/>
      <protection locked="0" hidden="1"/>
    </xf>
    <xf numFmtId="0" fontId="20" fillId="0" borderId="16" xfId="0" applyFont="1" applyFill="1" applyBorder="1" applyAlignment="1" applyProtection="1">
      <alignment horizontal="center" vertical="center" wrapText="1"/>
      <protection locked="0" hidden="1"/>
    </xf>
    <xf numFmtId="0" fontId="20" fillId="0" borderId="7" xfId="0" applyFont="1" applyFill="1" applyBorder="1" applyAlignment="1" applyProtection="1">
      <alignment horizontal="center" vertical="center" wrapText="1"/>
      <protection locked="0" hidden="1"/>
    </xf>
    <xf numFmtId="0" fontId="20" fillId="0" borderId="21" xfId="0" applyFont="1" applyFill="1" applyBorder="1" applyAlignment="1" applyProtection="1">
      <alignment horizontal="center" vertical="center" wrapText="1"/>
      <protection locked="0" hidden="1"/>
    </xf>
    <xf numFmtId="0" fontId="20" fillId="0" borderId="11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Fill="1" applyBorder="1" applyAlignment="1" applyProtection="1">
      <alignment horizontal="center" vertical="center" wrapText="1"/>
      <protection locked="0" hidden="1"/>
    </xf>
    <xf numFmtId="0" fontId="25" fillId="7" borderId="30" xfId="0" applyFont="1" applyFill="1" applyBorder="1" applyAlignment="1" applyProtection="1">
      <alignment horizontal="left" vertical="center" wrapText="1"/>
      <protection locked="0" hidden="1"/>
    </xf>
    <xf numFmtId="0" fontId="25" fillId="7" borderId="21" xfId="0" applyFont="1" applyFill="1" applyBorder="1" applyAlignment="1" applyProtection="1">
      <alignment horizontal="left" vertical="center" wrapText="1"/>
      <protection locked="0" hidden="1"/>
    </xf>
    <xf numFmtId="0" fontId="25" fillId="7" borderId="19" xfId="0" applyFont="1" applyFill="1" applyBorder="1" applyAlignment="1" applyProtection="1">
      <alignment horizontal="left" vertical="center" wrapText="1"/>
      <protection locked="0" hidden="1"/>
    </xf>
    <xf numFmtId="0" fontId="21" fillId="7" borderId="1" xfId="0" applyFont="1" applyFill="1" applyBorder="1" applyAlignment="1" applyProtection="1">
      <alignment horizontal="center" vertical="center" wrapText="1"/>
      <protection locked="0" hidden="1"/>
    </xf>
    <xf numFmtId="0" fontId="22" fillId="8" borderId="13" xfId="0" applyFont="1" applyFill="1" applyBorder="1" applyAlignment="1" applyProtection="1">
      <alignment horizontal="center" vertical="center"/>
      <protection locked="0" hidden="1"/>
    </xf>
    <xf numFmtId="0" fontId="22" fillId="8" borderId="14" xfId="0" applyFont="1" applyFill="1" applyBorder="1" applyAlignment="1" applyProtection="1">
      <alignment horizontal="center" vertical="center"/>
      <protection locked="0" hidden="1"/>
    </xf>
    <xf numFmtId="0" fontId="22" fillId="8" borderId="15" xfId="0" applyFont="1" applyFill="1" applyBorder="1" applyAlignment="1" applyProtection="1">
      <alignment horizontal="center" vertical="center"/>
      <protection locked="0" hidden="1"/>
    </xf>
    <xf numFmtId="0" fontId="39" fillId="9" borderId="1" xfId="0" applyFont="1" applyFill="1" applyBorder="1" applyAlignment="1" applyProtection="1">
      <alignment horizontal="center" vertical="center"/>
      <protection locked="0" hidden="1"/>
    </xf>
    <xf numFmtId="0" fontId="25" fillId="0" borderId="1" xfId="0" applyFont="1" applyFill="1" applyBorder="1" applyAlignment="1" applyProtection="1">
      <alignment horizontal="center" vertical="center" wrapText="1"/>
      <protection locked="0" hidden="1"/>
    </xf>
    <xf numFmtId="0" fontId="22" fillId="4" borderId="13" xfId="0" applyFont="1" applyFill="1" applyBorder="1" applyAlignment="1" applyProtection="1">
      <alignment horizontal="center" vertical="center" wrapText="1"/>
      <protection locked="0" hidden="1"/>
    </xf>
    <xf numFmtId="0" fontId="22" fillId="4" borderId="14" xfId="0" applyFont="1" applyFill="1" applyBorder="1" applyAlignment="1" applyProtection="1">
      <alignment horizontal="center" vertical="center" wrapText="1"/>
      <protection locked="0" hidden="1"/>
    </xf>
    <xf numFmtId="0" fontId="22" fillId="4" borderId="15" xfId="0" applyFont="1" applyFill="1" applyBorder="1" applyAlignment="1" applyProtection="1">
      <alignment horizontal="center" vertical="center" wrapText="1"/>
      <protection locked="0" hidden="1"/>
    </xf>
    <xf numFmtId="1" fontId="25" fillId="6" borderId="1" xfId="0" applyNumberFormat="1" applyFont="1" applyFill="1" applyBorder="1" applyAlignment="1" applyProtection="1">
      <alignment horizontal="center" vertical="center"/>
      <protection locked="0" hidden="1"/>
    </xf>
    <xf numFmtId="0" fontId="22" fillId="6" borderId="13" xfId="0" applyFont="1" applyFill="1" applyBorder="1" applyAlignment="1" applyProtection="1">
      <alignment horizontal="center" vertical="center"/>
      <protection locked="0" hidden="1"/>
    </xf>
    <xf numFmtId="0" fontId="22" fillId="6" borderId="14" xfId="0" applyFont="1" applyFill="1" applyBorder="1" applyAlignment="1" applyProtection="1">
      <alignment horizontal="center" vertical="center"/>
      <protection locked="0" hidden="1"/>
    </xf>
    <xf numFmtId="0" fontId="22" fillId="6" borderId="15" xfId="0" applyFont="1" applyFill="1" applyBorder="1" applyAlignment="1" applyProtection="1">
      <alignment horizontal="center" vertical="center"/>
      <protection locked="0" hidden="1"/>
    </xf>
    <xf numFmtId="0" fontId="20" fillId="0" borderId="15" xfId="0" applyFont="1" applyFill="1" applyBorder="1" applyAlignment="1" applyProtection="1">
      <alignment horizontal="center" vertical="center" wrapText="1"/>
      <protection locked="0" hidden="1"/>
    </xf>
    <xf numFmtId="0" fontId="37" fillId="9" borderId="1" xfId="0" applyFont="1" applyFill="1" applyBorder="1" applyAlignment="1" applyProtection="1">
      <alignment horizontal="center" vertical="center"/>
      <protection locked="0" hidden="1"/>
    </xf>
    <xf numFmtId="0" fontId="21" fillId="2" borderId="7" xfId="0" applyFont="1" applyFill="1" applyBorder="1" applyAlignment="1" applyProtection="1">
      <alignment horizontal="center" vertical="center" wrapText="1"/>
      <protection locked="0" hidden="1"/>
    </xf>
    <xf numFmtId="0" fontId="21" fillId="7" borderId="13" xfId="0" applyFont="1" applyFill="1" applyBorder="1" applyAlignment="1" applyProtection="1">
      <alignment horizontal="center" vertical="center" wrapText="1"/>
      <protection locked="0" hidden="1"/>
    </xf>
    <xf numFmtId="0" fontId="21" fillId="7" borderId="15" xfId="0" applyFont="1" applyFill="1" applyBorder="1" applyAlignment="1" applyProtection="1">
      <alignment horizontal="center" vertical="center" wrapText="1"/>
      <protection locked="0" hidden="1"/>
    </xf>
    <xf numFmtId="17" fontId="25" fillId="0" borderId="13" xfId="0" applyNumberFormat="1" applyFont="1" applyBorder="1" applyAlignment="1" applyProtection="1">
      <alignment horizontal="center" vertical="center" wrapText="1"/>
      <protection locked="0" hidden="1"/>
    </xf>
    <xf numFmtId="0" fontId="25" fillId="0" borderId="14" xfId="0" applyFont="1" applyBorder="1" applyAlignment="1" applyProtection="1">
      <alignment horizontal="center" vertical="center" wrapText="1"/>
      <protection locked="0" hidden="1"/>
    </xf>
    <xf numFmtId="0" fontId="25" fillId="0" borderId="15" xfId="0" applyFont="1" applyBorder="1" applyAlignment="1" applyProtection="1">
      <alignment horizontal="center" vertical="center" wrapText="1"/>
      <protection locked="0" hidden="1"/>
    </xf>
    <xf numFmtId="0" fontId="25" fillId="0" borderId="13" xfId="0" applyFont="1" applyBorder="1" applyAlignment="1" applyProtection="1">
      <alignment horizontal="center" vertical="center" wrapText="1"/>
      <protection locked="0" hidden="1"/>
    </xf>
    <xf numFmtId="0" fontId="25" fillId="0" borderId="16" xfId="0" applyFont="1" applyFill="1" applyBorder="1" applyAlignment="1" applyProtection="1">
      <alignment horizontal="center" vertical="center" wrapText="1"/>
      <protection locked="0" hidden="1"/>
    </xf>
    <xf numFmtId="0" fontId="25" fillId="0" borderId="18" xfId="0" applyFont="1" applyFill="1" applyBorder="1" applyAlignment="1" applyProtection="1">
      <alignment horizontal="center" vertical="center" wrapText="1"/>
      <protection locked="0" hidden="1"/>
    </xf>
    <xf numFmtId="0" fontId="25" fillId="0" borderId="17" xfId="0" applyFont="1" applyFill="1" applyBorder="1" applyAlignment="1" applyProtection="1">
      <alignment horizontal="center" vertical="center" wrapText="1"/>
      <protection locked="0" hidden="1"/>
    </xf>
    <xf numFmtId="0" fontId="16" fillId="0" borderId="14" xfId="0" applyFont="1" applyFill="1" applyBorder="1" applyAlignment="1" applyProtection="1">
      <alignment horizontal="center" vertical="center" wrapText="1"/>
      <protection locked="0" hidden="1"/>
    </xf>
    <xf numFmtId="0" fontId="38" fillId="9" borderId="1" xfId="0" applyFont="1" applyFill="1" applyBorder="1" applyAlignment="1" applyProtection="1">
      <alignment horizontal="center" vertical="center"/>
      <protection locked="0" hidden="1"/>
    </xf>
    <xf numFmtId="0" fontId="20" fillId="3" borderId="1" xfId="0" applyFont="1" applyFill="1" applyBorder="1" applyAlignment="1" applyProtection="1">
      <alignment horizontal="center" vertical="top" wrapText="1"/>
      <protection locked="0" hidden="1"/>
    </xf>
    <xf numFmtId="0" fontId="28" fillId="0" borderId="1" xfId="0" applyFont="1" applyFill="1" applyBorder="1" applyAlignment="1" applyProtection="1">
      <alignment horizontal="center" vertical="center" wrapText="1"/>
      <protection locked="0" hidden="1"/>
    </xf>
    <xf numFmtId="0" fontId="22" fillId="7" borderId="11" xfId="0" applyFont="1" applyFill="1" applyBorder="1" applyAlignment="1" applyProtection="1">
      <alignment horizontal="right" vertical="center" wrapText="1"/>
      <protection locked="0" hidden="1"/>
    </xf>
    <xf numFmtId="0" fontId="26" fillId="0" borderId="13" xfId="0" applyFont="1" applyFill="1" applyBorder="1" applyAlignment="1" applyProtection="1">
      <alignment horizontal="center" vertical="center" wrapText="1"/>
      <protection locked="0" hidden="1"/>
    </xf>
    <xf numFmtId="0" fontId="26" fillId="0" borderId="15" xfId="0" applyFont="1" applyFill="1" applyBorder="1" applyAlignment="1" applyProtection="1">
      <alignment horizontal="center" vertical="center" wrapText="1"/>
      <protection locked="0" hidden="1"/>
    </xf>
    <xf numFmtId="0" fontId="22" fillId="7" borderId="1" xfId="0" applyFont="1" applyFill="1" applyBorder="1" applyAlignment="1" applyProtection="1">
      <alignment horizontal="right" vertical="center" wrapText="1"/>
      <protection locked="0" hidden="1"/>
    </xf>
    <xf numFmtId="0" fontId="22" fillId="7" borderId="13" xfId="0" applyFont="1" applyFill="1" applyBorder="1" applyAlignment="1" applyProtection="1">
      <alignment horizontal="center" vertical="center" wrapText="1"/>
      <protection locked="0" hidden="1"/>
    </xf>
    <xf numFmtId="0" fontId="22" fillId="7" borderId="14" xfId="0" applyFont="1" applyFill="1" applyBorder="1" applyAlignment="1" applyProtection="1">
      <alignment horizontal="center" vertical="center" wrapText="1"/>
      <protection locked="0" hidden="1"/>
    </xf>
    <xf numFmtId="0" fontId="22" fillId="7" borderId="15" xfId="0" applyFont="1" applyFill="1" applyBorder="1" applyAlignment="1" applyProtection="1">
      <alignment horizontal="center" vertical="center" wrapText="1"/>
      <protection locked="0" hidden="1"/>
    </xf>
    <xf numFmtId="0" fontId="26" fillId="0" borderId="18" xfId="0" applyFont="1" applyFill="1" applyBorder="1" applyAlignment="1" applyProtection="1">
      <alignment horizontal="center" vertical="center" wrapText="1"/>
      <protection locked="0" hidden="1"/>
    </xf>
    <xf numFmtId="0" fontId="26" fillId="0" borderId="20" xfId="0" applyFont="1" applyFill="1" applyBorder="1" applyAlignment="1" applyProtection="1">
      <alignment horizontal="center" vertical="center" wrapText="1"/>
      <protection locked="0" hidden="1"/>
    </xf>
    <xf numFmtId="0" fontId="26" fillId="0" borderId="4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 wrapText="1"/>
    </xf>
    <xf numFmtId="1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1" fontId="22" fillId="0" borderId="1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42" fillId="9" borderId="1" xfId="0" applyFont="1" applyFill="1" applyBorder="1" applyAlignment="1" applyProtection="1">
      <alignment horizontal="center" vertical="center"/>
    </xf>
    <xf numFmtId="0" fontId="22" fillId="7" borderId="13" xfId="0" applyFont="1" applyFill="1" applyBorder="1" applyAlignment="1" applyProtection="1">
      <alignment horizontal="center" vertical="center" wrapText="1"/>
    </xf>
    <xf numFmtId="0" fontId="22" fillId="7" borderId="14" xfId="0" applyFont="1" applyFill="1" applyBorder="1" applyAlignment="1" applyProtection="1">
      <alignment horizontal="center" vertical="center" wrapText="1"/>
    </xf>
    <xf numFmtId="0" fontId="22" fillId="7" borderId="15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22" fillId="7" borderId="11" xfId="0" applyFont="1" applyFill="1" applyBorder="1" applyAlignment="1" applyProtection="1">
      <alignment horizontal="right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righ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 wrapText="1"/>
    </xf>
    <xf numFmtId="0" fontId="21" fillId="7" borderId="15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5" fillId="7" borderId="24" xfId="0" applyFont="1" applyFill="1" applyBorder="1" applyAlignment="1" applyProtection="1">
      <alignment horizontal="left" vertical="center" wrapText="1"/>
    </xf>
    <xf numFmtId="0" fontId="25" fillId="7" borderId="25" xfId="0" applyFont="1" applyFill="1" applyBorder="1" applyAlignment="1" applyProtection="1">
      <alignment horizontal="left" vertical="center" wrapText="1"/>
    </xf>
    <xf numFmtId="0" fontId="25" fillId="7" borderId="26" xfId="0" applyFont="1" applyFill="1" applyBorder="1" applyAlignment="1" applyProtection="1">
      <alignment horizontal="left" vertical="center" wrapText="1"/>
    </xf>
    <xf numFmtId="0" fontId="25" fillId="7" borderId="5" xfId="0" applyFont="1" applyFill="1" applyBorder="1" applyAlignment="1" applyProtection="1">
      <alignment horizontal="left" vertical="center" wrapText="1"/>
    </xf>
    <xf numFmtId="0" fontId="25" fillId="7" borderId="13" xfId="0" applyFont="1" applyFill="1" applyBorder="1" applyAlignment="1" applyProtection="1">
      <alignment horizontal="left" vertical="center" wrapText="1"/>
    </xf>
    <xf numFmtId="0" fontId="25" fillId="7" borderId="22" xfId="0" applyFont="1" applyFill="1" applyBorder="1" applyAlignment="1" applyProtection="1">
      <alignment horizontal="left" vertical="center" wrapText="1"/>
    </xf>
    <xf numFmtId="0" fontId="25" fillId="7" borderId="27" xfId="0" applyFont="1" applyFill="1" applyBorder="1" applyAlignment="1" applyProtection="1">
      <alignment horizontal="left" vertical="center" wrapText="1"/>
    </xf>
    <xf numFmtId="0" fontId="25" fillId="7" borderId="28" xfId="0" applyFont="1" applyFill="1" applyBorder="1" applyAlignment="1" applyProtection="1">
      <alignment horizontal="left" vertical="center" wrapText="1"/>
    </xf>
    <xf numFmtId="0" fontId="25" fillId="7" borderId="24" xfId="0" applyFont="1" applyFill="1" applyBorder="1" applyAlignment="1" applyProtection="1">
      <alignment horizontal="center" vertical="center" wrapText="1"/>
    </xf>
    <xf numFmtId="0" fontId="25" fillId="7" borderId="29" xfId="0" applyFont="1" applyFill="1" applyBorder="1" applyAlignment="1" applyProtection="1">
      <alignment horizontal="center" vertical="center" wrapText="1"/>
    </xf>
    <xf numFmtId="0" fontId="25" fillId="7" borderId="5" xfId="0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Alignment="1" applyProtection="1">
      <alignment horizontal="center" vertical="center" wrapText="1"/>
    </xf>
    <xf numFmtId="0" fontId="25" fillId="7" borderId="22" xfId="0" applyFont="1" applyFill="1" applyBorder="1" applyAlignment="1" applyProtection="1">
      <alignment horizontal="center" vertical="center" wrapText="1"/>
    </xf>
    <xf numFmtId="0" fontId="25" fillId="7" borderId="23" xfId="0" applyFont="1" applyFill="1" applyBorder="1" applyAlignment="1" applyProtection="1">
      <alignment horizontal="center" vertical="center" wrapText="1"/>
    </xf>
    <xf numFmtId="0" fontId="25" fillId="7" borderId="30" xfId="0" applyFont="1" applyFill="1" applyBorder="1" applyAlignment="1" applyProtection="1">
      <alignment horizontal="left" vertical="center" wrapText="1"/>
    </xf>
    <xf numFmtId="0" fontId="25" fillId="7" borderId="21" xfId="0" applyFont="1" applyFill="1" applyBorder="1" applyAlignment="1" applyProtection="1">
      <alignment horizontal="left" vertical="center" wrapText="1"/>
    </xf>
    <xf numFmtId="0" fontId="25" fillId="7" borderId="19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20" xfId="0" applyFont="1" applyFill="1" applyBorder="1" applyAlignment="1" applyProtection="1">
      <alignment horizontal="left" vertical="center"/>
    </xf>
    <xf numFmtId="0" fontId="37" fillId="9" borderId="1" xfId="0" applyFont="1" applyFill="1" applyBorder="1" applyAlignment="1" applyProtection="1">
      <alignment horizontal="center" vertical="center"/>
    </xf>
    <xf numFmtId="0" fontId="22" fillId="8" borderId="13" xfId="0" applyFont="1" applyFill="1" applyBorder="1" applyAlignment="1" applyProtection="1">
      <alignment horizontal="center" vertical="center"/>
    </xf>
    <xf numFmtId="0" fontId="22" fillId="8" borderId="14" xfId="0" applyFont="1" applyFill="1" applyBorder="1" applyAlignment="1" applyProtection="1">
      <alignment horizontal="center" vertical="center"/>
    </xf>
    <xf numFmtId="0" fontId="22" fillId="8" borderId="15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7" borderId="16" xfId="0" applyFont="1" applyFill="1" applyBorder="1" applyAlignment="1" applyProtection="1">
      <alignment horizontal="center" vertical="center" wrapText="1"/>
    </xf>
    <xf numFmtId="0" fontId="20" fillId="7" borderId="17" xfId="0" applyFont="1" applyFill="1" applyBorder="1" applyAlignment="1" applyProtection="1">
      <alignment horizontal="center" vertical="center" wrapText="1"/>
    </xf>
    <xf numFmtId="0" fontId="20" fillId="7" borderId="18" xfId="0" applyFont="1" applyFill="1" applyBorder="1" applyAlignment="1" applyProtection="1">
      <alignment horizontal="center" vertical="center" wrapText="1"/>
    </xf>
    <xf numFmtId="0" fontId="20" fillId="7" borderId="19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0" fillId="7" borderId="20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1" fillId="7" borderId="16" xfId="0" applyFont="1" applyFill="1" applyBorder="1" applyAlignment="1" applyProtection="1">
      <alignment horizontal="center" vertical="center" wrapText="1"/>
    </xf>
    <xf numFmtId="0" fontId="21" fillId="7" borderId="17" xfId="0" applyFont="1" applyFill="1" applyBorder="1" applyAlignment="1" applyProtection="1">
      <alignment horizontal="center" vertical="center" wrapText="1"/>
    </xf>
    <xf numFmtId="0" fontId="21" fillId="7" borderId="18" xfId="0" applyFont="1" applyFill="1" applyBorder="1" applyAlignment="1" applyProtection="1">
      <alignment horizontal="center" vertical="center" wrapText="1"/>
    </xf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horizontal="center" vertical="center" wrapText="1"/>
    </xf>
    <xf numFmtId="0" fontId="21" fillId="7" borderId="20" xfId="0" applyFont="1" applyFill="1" applyBorder="1" applyAlignment="1" applyProtection="1">
      <alignment horizontal="center" vertical="center" wrapText="1"/>
    </xf>
    <xf numFmtId="0" fontId="21" fillId="7" borderId="2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39" fillId="9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2" fillId="4" borderId="13" xfId="0" applyFont="1" applyFill="1" applyBorder="1" applyAlignment="1" applyProtection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</xf>
    <xf numFmtId="1" fontId="25" fillId="6" borderId="1" xfId="0" applyNumberFormat="1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2" fillId="6" borderId="14" xfId="0" applyFont="1" applyFill="1" applyBorder="1" applyAlignment="1" applyProtection="1">
      <alignment horizontal="center" vertical="center"/>
    </xf>
    <xf numFmtId="0" fontId="22" fillId="6" borderId="15" xfId="0" applyFont="1" applyFill="1" applyBorder="1" applyAlignment="1" applyProtection="1">
      <alignment horizontal="center" vertical="center"/>
    </xf>
    <xf numFmtId="0" fontId="38" fillId="9" borderId="1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top" wrapText="1"/>
    </xf>
    <xf numFmtId="17" fontId="25" fillId="0" borderId="13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17" xfId="0" applyFont="1" applyFill="1" applyBorder="1" applyAlignment="1" applyProtection="1">
      <alignment horizontal="center" vertical="center" wrapText="1"/>
    </xf>
    <xf numFmtId="0" fontId="22" fillId="7" borderId="18" xfId="0" applyFont="1" applyFill="1" applyBorder="1" applyAlignment="1" applyProtection="1">
      <alignment horizontal="center" vertical="center" wrapText="1"/>
    </xf>
    <xf numFmtId="0" fontId="22" fillId="7" borderId="19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7" borderId="20" xfId="0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2" fillId="7" borderId="31" xfId="0" applyFont="1" applyFill="1" applyBorder="1" applyAlignment="1" applyProtection="1">
      <alignment horizontal="center" vertical="center" wrapText="1"/>
    </xf>
    <xf numFmtId="0" fontId="17" fillId="7" borderId="34" xfId="0" applyFont="1" applyFill="1" applyBorder="1" applyAlignment="1" applyProtection="1">
      <alignment horizontal="center" vertical="center" wrapText="1"/>
    </xf>
    <xf numFmtId="0" fontId="17" fillId="7" borderId="32" xfId="0" applyFont="1" applyFill="1" applyBorder="1" applyAlignment="1" applyProtection="1">
      <alignment horizontal="center" vertical="top" wrapText="1"/>
    </xf>
    <xf numFmtId="0" fontId="17" fillId="7" borderId="33" xfId="0" applyFont="1" applyFill="1" applyBorder="1" applyAlignment="1" applyProtection="1">
      <alignment horizontal="center" vertical="top" wrapText="1"/>
    </xf>
    <xf numFmtId="0" fontId="17" fillId="7" borderId="2" xfId="0" applyFont="1" applyFill="1" applyBorder="1" applyAlignment="1" applyProtection="1">
      <alignment horizontal="center" vertical="top" wrapText="1"/>
    </xf>
    <xf numFmtId="0" fontId="17" fillId="7" borderId="3" xfId="0" applyFont="1" applyFill="1" applyBorder="1" applyAlignment="1" applyProtection="1">
      <alignment horizontal="center" vertical="top" wrapText="1"/>
    </xf>
    <xf numFmtId="0" fontId="12" fillId="7" borderId="25" xfId="0" applyFont="1" applyFill="1" applyBorder="1" applyAlignment="1" applyProtection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39" fillId="11" borderId="13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39" fillId="11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31" fillId="4" borderId="15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7"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1</xdr:col>
      <xdr:colOff>1200150</xdr:colOff>
      <xdr:row>4</xdr:row>
      <xdr:rowOff>133350</xdr:rowOff>
    </xdr:to>
    <xdr:pic macro="[0]!ThisWorkbook.Protegertodo">
      <xdr:nvPicPr>
        <xdr:cNvPr id="6357" name="Picture 44" descr="escudo_pasto_pequeno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5"/>
          <a:ext cx="1419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4585" name="Imagen 1">
          <a:extLst>
            <a:ext uri="{FF2B5EF4-FFF2-40B4-BE49-F238E27FC236}">
              <a16:creationId xmlns="" xmlns:a16="http://schemas.microsoft.com/office/drawing/2014/main" id="{00000000-0008-0000-0B00-00000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6"/>
        <a:stretch>
          <a:fillRect/>
        </a:stretch>
      </xdr:blipFill>
      <xdr:spPr bwMode="auto">
        <a:xfrm>
          <a:off x="28775025" y="6343650"/>
          <a:ext cx="6229350" cy="451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6"/>
        <a:stretch>
          <a:fillRect/>
        </a:stretch>
      </xdr:blipFill>
      <xdr:spPr bwMode="auto">
        <a:xfrm>
          <a:off x="28775025" y="6343650"/>
          <a:ext cx="6229350" cy="451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7655" name="Imagen 1">
          <a:extLst>
            <a:ext uri="{FF2B5EF4-FFF2-40B4-BE49-F238E27FC236}">
              <a16:creationId xmlns="" xmlns:a16="http://schemas.microsoft.com/office/drawing/2014/main" id="{00000000-0008-0000-0F00-00000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6"/>
        <a:stretch>
          <a:fillRect/>
        </a:stretch>
      </xdr:blipFill>
      <xdr:spPr bwMode="auto">
        <a:xfrm>
          <a:off x="28775025" y="6343650"/>
          <a:ext cx="6229350" cy="451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9703" name="Imagen 1">
          <a:extLst>
            <a:ext uri="{FF2B5EF4-FFF2-40B4-BE49-F238E27FC236}">
              <a16:creationId xmlns="" xmlns:a16="http://schemas.microsoft.com/office/drawing/2014/main" id="{00000000-0008-0000-1100-00000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6"/>
        <a:stretch>
          <a:fillRect/>
        </a:stretch>
      </xdr:blipFill>
      <xdr:spPr bwMode="auto">
        <a:xfrm>
          <a:off x="28775025" y="6343650"/>
          <a:ext cx="6229350" cy="451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6"/>
        <a:stretch>
          <a:fillRect/>
        </a:stretch>
      </xdr:blipFill>
      <xdr:spPr bwMode="auto">
        <a:xfrm>
          <a:off x="28775025" y="6343650"/>
          <a:ext cx="6229350" cy="451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</xdr:rowOff>
    </xdr:from>
    <xdr:to>
      <xdr:col>2</xdr:col>
      <xdr:colOff>723900</xdr:colOff>
      <xdr:row>3</xdr:row>
      <xdr:rowOff>180974</xdr:rowOff>
    </xdr:to>
    <xdr:sp macro="[0]!ThisWorkbook.Protegertodo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/>
      </xdr:nvSpPr>
      <xdr:spPr>
        <a:xfrm>
          <a:off x="762000" y="400049"/>
          <a:ext cx="1485900" cy="352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PROTEGER</a:t>
          </a:r>
        </a:p>
      </xdr:txBody>
    </xdr:sp>
    <xdr:clientData/>
  </xdr:twoCellAnchor>
  <xdr:twoCellAnchor>
    <xdr:from>
      <xdr:col>1</xdr:col>
      <xdr:colOff>0</xdr:colOff>
      <xdr:row>4</xdr:row>
      <xdr:rowOff>133349</xdr:rowOff>
    </xdr:from>
    <xdr:to>
      <xdr:col>2</xdr:col>
      <xdr:colOff>742950</xdr:colOff>
      <xdr:row>6</xdr:row>
      <xdr:rowOff>104774</xdr:rowOff>
    </xdr:to>
    <xdr:sp macro="[0]!ThisWorkbook.DesProtegertodo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SpPr/>
      </xdr:nvSpPr>
      <xdr:spPr>
        <a:xfrm>
          <a:off x="762000" y="895349"/>
          <a:ext cx="1504950" cy="352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DESPROTEGER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F105"/>
  <sheetViews>
    <sheetView tabSelected="1" view="pageBreakPreview" zoomScale="50" zoomScaleNormal="40" zoomScaleSheetLayoutView="50" workbookViewId="0">
      <selection activeCell="C8" sqref="C8:T8"/>
    </sheetView>
  </sheetViews>
  <sheetFormatPr baseColWidth="10" defaultColWidth="11.42578125" defaultRowHeight="63" x14ac:dyDescent="0.8"/>
  <cols>
    <col min="1" max="1" width="9.140625" style="201" customWidth="1"/>
    <col min="2" max="2" width="37" style="174" customWidth="1"/>
    <col min="3" max="3" width="13.42578125" style="174" customWidth="1"/>
    <col min="4" max="4" width="30.7109375" style="174" customWidth="1"/>
    <col min="5" max="5" width="72.85546875" style="174" customWidth="1"/>
    <col min="6" max="6" width="80.28515625" style="174" customWidth="1"/>
    <col min="7" max="9" width="10.7109375" style="174" customWidth="1"/>
    <col min="10" max="10" width="84.85546875" style="174" customWidth="1"/>
    <col min="11" max="13" width="10.7109375" style="174" customWidth="1"/>
    <col min="14" max="14" width="13.28515625" style="174" customWidth="1"/>
    <col min="15" max="16" width="49.28515625" style="174" customWidth="1"/>
    <col min="17" max="18" width="49.28515625" style="202" customWidth="1"/>
    <col min="19" max="20" width="49.28515625" style="174" customWidth="1"/>
    <col min="21" max="21" width="11.42578125" style="204" customWidth="1"/>
    <col min="22" max="22" width="19.28515625" style="204" customWidth="1"/>
    <col min="23" max="32" width="11.42578125" style="204" customWidth="1"/>
    <col min="33" max="33" width="11.42578125" style="174" customWidth="1"/>
    <col min="34" max="34" width="0" style="174" hidden="1" customWidth="1"/>
    <col min="35" max="169" width="11.42578125" style="174"/>
    <col min="170" max="170" width="14.85546875" style="174" customWidth="1"/>
    <col min="171" max="16384" width="11.42578125" style="174"/>
  </cols>
  <sheetData>
    <row r="1" spans="1:20" s="171" customFormat="1" ht="30" customHeight="1" x14ac:dyDescent="0.3">
      <c r="A1" s="265"/>
      <c r="B1" s="266"/>
      <c r="C1" s="271" t="s">
        <v>42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s="171" customFormat="1" ht="15" customHeight="1" x14ac:dyDescent="0.3">
      <c r="A2" s="267"/>
      <c r="B2" s="268"/>
      <c r="C2" s="275" t="s">
        <v>5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s="171" customFormat="1" ht="15" customHeight="1" x14ac:dyDescent="0.3">
      <c r="A3" s="267"/>
      <c r="B3" s="268"/>
      <c r="C3" s="273" t="s">
        <v>9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s="171" customFormat="1" ht="15" customHeight="1" x14ac:dyDescent="0.3">
      <c r="A4" s="267"/>
      <c r="B4" s="268"/>
      <c r="C4" s="261" t="s">
        <v>182</v>
      </c>
      <c r="D4" s="262"/>
      <c r="E4" s="262"/>
      <c r="F4" s="262"/>
      <c r="G4" s="262"/>
      <c r="H4" s="262"/>
      <c r="I4" s="262"/>
      <c r="J4" s="262"/>
      <c r="K4" s="262"/>
      <c r="L4" s="262"/>
      <c r="M4" s="263"/>
      <c r="N4" s="261" t="s">
        <v>8</v>
      </c>
      <c r="O4" s="262"/>
      <c r="P4" s="262"/>
      <c r="Q4" s="262"/>
      <c r="R4" s="262"/>
      <c r="S4" s="262"/>
      <c r="T4" s="263"/>
    </row>
    <row r="5" spans="1:20" s="171" customFormat="1" ht="24" customHeight="1" x14ac:dyDescent="0.3">
      <c r="A5" s="269"/>
      <c r="B5" s="270"/>
      <c r="C5" s="258" t="s">
        <v>177</v>
      </c>
      <c r="D5" s="259"/>
      <c r="E5" s="259"/>
      <c r="F5" s="259"/>
      <c r="G5" s="259"/>
      <c r="H5" s="259"/>
      <c r="I5" s="259"/>
      <c r="J5" s="259"/>
      <c r="K5" s="259"/>
      <c r="L5" s="259"/>
      <c r="M5" s="260"/>
      <c r="N5" s="258" t="s">
        <v>183</v>
      </c>
      <c r="O5" s="259"/>
      <c r="P5" s="259"/>
      <c r="Q5" s="259"/>
      <c r="R5" s="259"/>
      <c r="S5" s="259"/>
      <c r="T5" s="260"/>
    </row>
    <row r="6" spans="1:20" s="172" customFormat="1" ht="8.25" customHeight="1" x14ac:dyDescent="0.2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 s="173" customFormat="1" ht="72.75" customHeight="1" x14ac:dyDescent="0.3">
      <c r="A7" s="239" t="s">
        <v>2</v>
      </c>
      <c r="B7" s="239"/>
      <c r="C7" s="236" t="s">
        <v>194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s="173" customFormat="1" ht="72.75" customHeight="1" x14ac:dyDescent="0.3">
      <c r="A8" s="238" t="s">
        <v>4</v>
      </c>
      <c r="B8" s="238"/>
      <c r="C8" s="240" t="s">
        <v>195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2"/>
    </row>
    <row r="9" spans="1:20" s="173" customFormat="1" ht="72.75" customHeight="1" x14ac:dyDescent="0.35">
      <c r="A9" s="239" t="s">
        <v>40</v>
      </c>
      <c r="B9" s="239"/>
      <c r="C9" s="245" t="s">
        <v>220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</row>
    <row r="10" spans="1:20" s="173" customFormat="1" ht="72.75" customHeight="1" x14ac:dyDescent="0.35">
      <c r="A10" s="239" t="s">
        <v>6</v>
      </c>
      <c r="B10" s="239"/>
      <c r="C10" s="236" t="s">
        <v>196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</row>
    <row r="11" spans="1:20" s="172" customFormat="1" ht="10.5" customHeight="1" x14ac:dyDescent="0.2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</row>
    <row r="12" spans="1:20" s="174" customFormat="1" ht="119.25" customHeight="1" x14ac:dyDescent="0.3">
      <c r="A12" s="277" t="s">
        <v>12</v>
      </c>
      <c r="B12" s="234" t="s">
        <v>13</v>
      </c>
      <c r="C12" s="234" t="s">
        <v>11</v>
      </c>
      <c r="D12" s="234" t="s">
        <v>41</v>
      </c>
      <c r="E12" s="281" t="s">
        <v>168</v>
      </c>
      <c r="F12" s="281" t="s">
        <v>169</v>
      </c>
      <c r="G12" s="234" t="s">
        <v>171</v>
      </c>
      <c r="H12" s="234"/>
      <c r="I12" s="234"/>
      <c r="J12" s="234" t="s">
        <v>3</v>
      </c>
      <c r="K12" s="234" t="s">
        <v>170</v>
      </c>
      <c r="L12" s="234"/>
      <c r="M12" s="234"/>
      <c r="N12" s="234" t="s">
        <v>7</v>
      </c>
      <c r="O12" s="234"/>
      <c r="P12" s="234"/>
      <c r="Q12" s="234"/>
      <c r="R12" s="234"/>
      <c r="S12" s="234"/>
      <c r="T12" s="234"/>
    </row>
    <row r="13" spans="1:20" s="174" customFormat="1" ht="99" customHeight="1" x14ac:dyDescent="0.3">
      <c r="A13" s="277"/>
      <c r="B13" s="234"/>
      <c r="C13" s="234"/>
      <c r="D13" s="234"/>
      <c r="E13" s="281"/>
      <c r="F13" s="281"/>
      <c r="G13" s="237" t="s">
        <v>124</v>
      </c>
      <c r="H13" s="237" t="s">
        <v>125</v>
      </c>
      <c r="I13" s="237" t="s">
        <v>126</v>
      </c>
      <c r="J13" s="234"/>
      <c r="K13" s="237" t="s">
        <v>87</v>
      </c>
      <c r="L13" s="237" t="s">
        <v>90</v>
      </c>
      <c r="M13" s="237" t="s">
        <v>92</v>
      </c>
      <c r="N13" s="233" t="s">
        <v>43</v>
      </c>
      <c r="O13" s="234" t="s">
        <v>165</v>
      </c>
      <c r="P13" s="234" t="s">
        <v>162</v>
      </c>
      <c r="Q13" s="234" t="s">
        <v>167</v>
      </c>
      <c r="R13" s="234" t="s">
        <v>163</v>
      </c>
      <c r="S13" s="234"/>
      <c r="T13" s="234" t="s">
        <v>166</v>
      </c>
    </row>
    <row r="14" spans="1:20" s="174" customFormat="1" ht="215.25" customHeight="1" x14ac:dyDescent="0.3">
      <c r="A14" s="277"/>
      <c r="B14" s="234"/>
      <c r="C14" s="234"/>
      <c r="D14" s="234"/>
      <c r="E14" s="281"/>
      <c r="F14" s="281"/>
      <c r="G14" s="237"/>
      <c r="H14" s="237"/>
      <c r="I14" s="237"/>
      <c r="J14" s="234"/>
      <c r="K14" s="237"/>
      <c r="L14" s="237"/>
      <c r="M14" s="237"/>
      <c r="N14" s="233"/>
      <c r="O14" s="234"/>
      <c r="P14" s="234"/>
      <c r="Q14" s="234"/>
      <c r="R14" s="175" t="s">
        <v>30</v>
      </c>
      <c r="S14" s="175" t="s">
        <v>31</v>
      </c>
      <c r="T14" s="234"/>
    </row>
    <row r="15" spans="1:20" s="174" customFormat="1" ht="86.25" hidden="1" customHeight="1" x14ac:dyDescent="0.25">
      <c r="A15" s="243" t="s">
        <v>119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</row>
    <row r="16" spans="1:20" s="181" customFormat="1" ht="78" hidden="1" customHeight="1" x14ac:dyDescent="0.35">
      <c r="A16" s="231">
        <v>1</v>
      </c>
      <c r="B16" s="232" t="s">
        <v>179</v>
      </c>
      <c r="C16" s="235" t="s">
        <v>33</v>
      </c>
      <c r="D16" s="216" t="s">
        <v>180</v>
      </c>
      <c r="E16" s="176" t="s">
        <v>178</v>
      </c>
      <c r="F16" s="176" t="s">
        <v>178</v>
      </c>
      <c r="G16" s="213">
        <v>3</v>
      </c>
      <c r="H16" s="213">
        <v>3</v>
      </c>
      <c r="I16" s="223" t="str">
        <f>IF(OR(AND(G16=1,H16=1),AND(G16=2,H16=1),AND(G16=1,H16=2),AND(G16=2,H16=2),AND(G16=3,H16=1)),"BAJO",IF(OR(AND(G16=4,H16=1),AND(G16=3,H16=2),AND(G16=2,H16=3),AND(G16=1,H16=3)),"MODERADO",IF(OR(AND(G16=5,H16=1),AND(G16=5,H16=2),AND(G16=4,H16=2),AND(G16=4,H16=3),AND(G16=3,H16=3),AND(G16=2,H16=4),AND(G16=1,H16=4),AND(G16=1,H16=5)),"ALTO",IF(OR(AND(G16=5,H16=3),AND(G16=5,H16=4),AND(G16=4,H16=4),AND(G16=3,H16=4),AND(G16=5,H16=5),AND(G16=4,H16=5),AND(G16=3,H16=5),AND(G16=2,H16=5)),"EXTREMO",""))))</f>
        <v>ALTO</v>
      </c>
      <c r="J16" s="177" t="s">
        <v>178</v>
      </c>
      <c r="K16" s="212">
        <f>('R1 PR'!$A$81)*1</f>
        <v>2</v>
      </c>
      <c r="L16" s="212">
        <f>('R1 PR'!$H$81)*1</f>
        <v>2</v>
      </c>
      <c r="M16" s="223" t="str">
        <f>IF(OR(AND(K16=1,L16=1),AND(K16=2,L16=1),AND(K16=1,L16=2),AND(K16=2,L16=2),AND(K16=3,L16=1)),"BAJO",IF(OR(AND(K16=4,L16=1),AND(K16=3,L16=2),AND(K16=2,L16=3),AND(K16=1,L16=3)),"MODERADO",IF(OR(AND(K16=5,L16=1),AND(K16=5,L16=2),AND(K16=4,L16=2),AND(K16=4,L16=3),AND(K16=3,L16=3),AND(K16=2,L16=4),AND(K16=1,L16=4),AND(K16=1,L16=5)),"ALTO",IF(OR(AND(K16=5,L16=3),AND(K16=5,L16=4),AND(K16=4,L16=4),AND(K16=3,L16=4),AND(K16=5,L16=5),AND(K16=4,L16=5),AND(K16=3,L16=5),AND(K16=2,L16=5)),"EXTREMO",""))))</f>
        <v>BAJO</v>
      </c>
      <c r="N16" s="224"/>
      <c r="O16" s="178"/>
      <c r="P16" s="178"/>
      <c r="Q16" s="178"/>
      <c r="R16" s="179"/>
      <c r="S16" s="179"/>
      <c r="T16" s="180"/>
    </row>
    <row r="17" spans="1:20" s="181" customFormat="1" ht="78" hidden="1" customHeight="1" x14ac:dyDescent="0.35">
      <c r="A17" s="231"/>
      <c r="B17" s="232"/>
      <c r="C17" s="235"/>
      <c r="D17" s="216"/>
      <c r="E17" s="176" t="s">
        <v>178</v>
      </c>
      <c r="F17" s="176" t="s">
        <v>178</v>
      </c>
      <c r="G17" s="213"/>
      <c r="H17" s="213"/>
      <c r="I17" s="223"/>
      <c r="J17" s="177" t="s">
        <v>178</v>
      </c>
      <c r="K17" s="213"/>
      <c r="L17" s="213"/>
      <c r="M17" s="223"/>
      <c r="N17" s="224"/>
      <c r="O17" s="182"/>
      <c r="P17" s="182"/>
      <c r="Q17" s="178"/>
      <c r="R17" s="179"/>
      <c r="S17" s="179"/>
      <c r="T17" s="180"/>
    </row>
    <row r="18" spans="1:20" s="181" customFormat="1" ht="78" hidden="1" customHeight="1" x14ac:dyDescent="0.35">
      <c r="A18" s="231"/>
      <c r="B18" s="232"/>
      <c r="C18" s="235"/>
      <c r="D18" s="216"/>
      <c r="E18" s="176" t="s">
        <v>178</v>
      </c>
      <c r="F18" s="176" t="s">
        <v>178</v>
      </c>
      <c r="G18" s="213"/>
      <c r="H18" s="213"/>
      <c r="I18" s="223"/>
      <c r="J18" s="177" t="s">
        <v>178</v>
      </c>
      <c r="K18" s="213"/>
      <c r="L18" s="213"/>
      <c r="M18" s="223"/>
      <c r="N18" s="224"/>
      <c r="O18" s="182"/>
      <c r="P18" s="182"/>
      <c r="Q18" s="178"/>
      <c r="R18" s="179"/>
      <c r="S18" s="179"/>
      <c r="T18" s="180"/>
    </row>
    <row r="19" spans="1:20" s="181" customFormat="1" ht="78" hidden="1" customHeight="1" x14ac:dyDescent="0.35">
      <c r="A19" s="231"/>
      <c r="B19" s="232"/>
      <c r="C19" s="235"/>
      <c r="D19" s="216"/>
      <c r="E19" s="176" t="s">
        <v>178</v>
      </c>
      <c r="F19" s="176" t="s">
        <v>178</v>
      </c>
      <c r="G19" s="213"/>
      <c r="H19" s="213"/>
      <c r="I19" s="223"/>
      <c r="J19" s="177" t="s">
        <v>178</v>
      </c>
      <c r="K19" s="213"/>
      <c r="L19" s="213"/>
      <c r="M19" s="223"/>
      <c r="N19" s="224"/>
      <c r="O19" s="182"/>
      <c r="P19" s="182"/>
      <c r="Q19" s="178"/>
      <c r="R19" s="179"/>
      <c r="S19" s="179"/>
      <c r="T19" s="180"/>
    </row>
    <row r="20" spans="1:20" s="181" customFormat="1" ht="78" hidden="1" customHeight="1" x14ac:dyDescent="0.35">
      <c r="A20" s="231"/>
      <c r="B20" s="232"/>
      <c r="C20" s="235"/>
      <c r="D20" s="216"/>
      <c r="E20" s="176" t="s">
        <v>178</v>
      </c>
      <c r="F20" s="176" t="s">
        <v>178</v>
      </c>
      <c r="G20" s="213"/>
      <c r="H20" s="213"/>
      <c r="I20" s="223"/>
      <c r="J20" s="177" t="s">
        <v>178</v>
      </c>
      <c r="K20" s="213"/>
      <c r="L20" s="213"/>
      <c r="M20" s="223"/>
      <c r="N20" s="224"/>
      <c r="O20" s="183"/>
      <c r="P20" s="183"/>
      <c r="Q20" s="184"/>
      <c r="R20" s="184"/>
      <c r="S20" s="180"/>
      <c r="T20" s="180"/>
    </row>
    <row r="21" spans="1:20" s="181" customFormat="1" ht="78" hidden="1" customHeight="1" x14ac:dyDescent="0.35">
      <c r="A21" s="231"/>
      <c r="B21" s="232"/>
      <c r="C21" s="213"/>
      <c r="D21" s="216"/>
      <c r="E21" s="176"/>
      <c r="F21" s="176"/>
      <c r="G21" s="213"/>
      <c r="H21" s="213"/>
      <c r="I21" s="223" t="str">
        <f>IF(OR(AND(G21=1,H21=1),AND(G21=2,H21=1),AND(G21=1,H21=2),AND(G21=2,H21=2),AND(G21=3,H21=1)),"BAJO",IF(OR(AND(G21=4,H21=1),AND(G21=3,H21=2),AND(G21=2,H21=3),AND(G21=1,H21=3)),"MODERADO",IF(OR(AND(G21=5,H21=1),AND(G21=5,H21=2),AND(G21=4,H21=2),AND(G21=4,H21=3),AND(G21=3,H21=3),AND(G21=2,H21=4),AND(G21=1,H21=4),AND(G21=1,H21=5)),"ALTO",IF(OR(AND(G21=5,H21=3),AND(G21=5,H21=4),AND(G21=4,H21=4),AND(G21=3,H21=4),AND(G21=5,H21=5),AND(G21=4,H21=5),AND(G21=3,H21=5),AND(G21=2,H21=5)),"EXTREMO",""))))</f>
        <v/>
      </c>
      <c r="J21" s="177"/>
      <c r="K21" s="212">
        <f>('R2 PR'!$A$81)*1</f>
        <v>1</v>
      </c>
      <c r="L21" s="212">
        <f>('R2 PR'!$H$81)*1</f>
        <v>1</v>
      </c>
      <c r="M21" s="223" t="str">
        <f>IF(OR(AND(K21=1,L21=1),AND(K21=2,L21=1),AND(K21=1,L21=2),AND(K21=2,L21=2),AND(K21=3,L21=1)),"BAJO",IF(OR(AND(K21=4,L21=1),AND(K21=3,L21=2),AND(K21=2,L21=3),AND(K21=1,L21=3)),"MODERADO",IF(OR(AND(K21=5,L21=1),AND(K21=5,L21=2),AND(K21=4,L21=2),AND(K21=4,L21=3),AND(K21=3,L21=3),AND(K21=2,L21=4),AND(K21=1,L21=4),AND(K21=1,L21=5)),"ALTO",IF(OR(AND(K21=5,L21=3),AND(K21=5,L21=4),AND(K21=4,L21=4),AND(K21=3,L21=4),AND(K21=5,L21=5),AND(K21=4,L21=5),AND(K21=3,L21=5),AND(K21=2,L21=5)),"EXTREMO",""))))</f>
        <v>BAJO</v>
      </c>
      <c r="N21" s="224"/>
      <c r="O21" s="178"/>
      <c r="P21" s="178"/>
      <c r="Q21" s="178"/>
      <c r="R21" s="179"/>
      <c r="S21" s="179"/>
      <c r="T21" s="180"/>
    </row>
    <row r="22" spans="1:20" s="181" customFormat="1" ht="78" hidden="1" customHeight="1" x14ac:dyDescent="0.35">
      <c r="A22" s="231"/>
      <c r="B22" s="232"/>
      <c r="C22" s="213"/>
      <c r="D22" s="216"/>
      <c r="E22" s="176"/>
      <c r="F22" s="176"/>
      <c r="G22" s="213"/>
      <c r="H22" s="213"/>
      <c r="I22" s="223"/>
      <c r="J22" s="177"/>
      <c r="K22" s="213"/>
      <c r="L22" s="213"/>
      <c r="M22" s="223"/>
      <c r="N22" s="224"/>
      <c r="O22" s="182"/>
      <c r="P22" s="182"/>
      <c r="Q22" s="178"/>
      <c r="R22" s="179"/>
      <c r="S22" s="179"/>
      <c r="T22" s="180"/>
    </row>
    <row r="23" spans="1:20" s="181" customFormat="1" ht="78" hidden="1" customHeight="1" x14ac:dyDescent="0.35">
      <c r="A23" s="231"/>
      <c r="B23" s="232"/>
      <c r="C23" s="213"/>
      <c r="D23" s="216"/>
      <c r="E23" s="176"/>
      <c r="F23" s="176"/>
      <c r="G23" s="213"/>
      <c r="H23" s="213"/>
      <c r="I23" s="223"/>
      <c r="J23" s="177"/>
      <c r="K23" s="213"/>
      <c r="L23" s="213"/>
      <c r="M23" s="223"/>
      <c r="N23" s="224"/>
      <c r="O23" s="182"/>
      <c r="P23" s="182"/>
      <c r="Q23" s="178"/>
      <c r="R23" s="179"/>
      <c r="S23" s="179"/>
      <c r="T23" s="180"/>
    </row>
    <row r="24" spans="1:20" s="181" customFormat="1" ht="78" hidden="1" customHeight="1" x14ac:dyDescent="0.35">
      <c r="A24" s="231"/>
      <c r="B24" s="232"/>
      <c r="C24" s="213"/>
      <c r="D24" s="216"/>
      <c r="E24" s="176"/>
      <c r="F24" s="176"/>
      <c r="G24" s="213"/>
      <c r="H24" s="213"/>
      <c r="I24" s="223"/>
      <c r="J24" s="177"/>
      <c r="K24" s="213"/>
      <c r="L24" s="213"/>
      <c r="M24" s="223"/>
      <c r="N24" s="224"/>
      <c r="O24" s="182"/>
      <c r="P24" s="182"/>
      <c r="Q24" s="178"/>
      <c r="R24" s="179"/>
      <c r="S24" s="179"/>
      <c r="T24" s="180"/>
    </row>
    <row r="25" spans="1:20" s="181" customFormat="1" ht="78" hidden="1" customHeight="1" x14ac:dyDescent="0.35">
      <c r="A25" s="231"/>
      <c r="B25" s="232"/>
      <c r="C25" s="213"/>
      <c r="D25" s="216"/>
      <c r="E25" s="176"/>
      <c r="F25" s="185"/>
      <c r="G25" s="213"/>
      <c r="H25" s="213"/>
      <c r="I25" s="223"/>
      <c r="J25" s="177"/>
      <c r="K25" s="213"/>
      <c r="L25" s="213"/>
      <c r="M25" s="223"/>
      <c r="N25" s="224"/>
      <c r="O25" s="183"/>
      <c r="P25" s="183"/>
      <c r="Q25" s="184"/>
      <c r="R25" s="184"/>
      <c r="S25" s="180"/>
      <c r="T25" s="180"/>
    </row>
    <row r="26" spans="1:20" s="181" customFormat="1" ht="78" hidden="1" customHeight="1" x14ac:dyDescent="0.35">
      <c r="A26" s="231"/>
      <c r="B26" s="232"/>
      <c r="C26" s="213"/>
      <c r="D26" s="216"/>
      <c r="E26" s="176"/>
      <c r="F26" s="176"/>
      <c r="G26" s="213"/>
      <c r="H26" s="213"/>
      <c r="I26" s="223" t="str">
        <f>IF(OR(AND(G26=1,H26=1),AND(G26=2,H26=1),AND(G26=1,H26=2),AND(G26=2,H26=2),AND(G26=3,H26=1)),"BAJO",IF(OR(AND(G26=4,H26=1),AND(G26=3,H26=2),AND(G26=2,H26=3),AND(G26=1,H26=3)),"MODERADO",IF(OR(AND(G26=5,H26=1),AND(G26=5,H26=2),AND(G26=4,H26=2),AND(G26=4,H26=3),AND(G26=3,H26=3),AND(G26=2,H26=4),AND(G26=1,H26=4),AND(G26=1,H26=5)),"ALTO",IF(OR(AND(G26=5,H26=3),AND(G26=5,H26=4),AND(G26=4,H26=4),AND(G26=3,H26=4),AND(G26=5,H26=5),AND(G26=4,H26=5),AND(G26=3,H26=5),AND(G26=2,H26=5)),"EXTREMO",""))))</f>
        <v/>
      </c>
      <c r="J26" s="177"/>
      <c r="K26" s="212">
        <f>('R3 PR'!$A$81)*1</f>
        <v>1</v>
      </c>
      <c r="L26" s="212">
        <f>('R3 PR'!$H$81)*1</f>
        <v>1</v>
      </c>
      <c r="M26" s="223" t="str">
        <f>IF(OR(AND(K26=1,L26=1),AND(K26=2,L26=1),AND(K26=1,L26=2),AND(K26=2,L26=2),AND(K26=3,L26=1)),"BAJO",IF(OR(AND(K26=4,L26=1),AND(K26=3,L26=2),AND(K26=2,L26=3),AND(K26=1,L26=3)),"MODERADO",IF(OR(AND(K26=5,L26=1),AND(K26=5,L26=2),AND(K26=4,L26=2),AND(K26=4,L26=3),AND(K26=3,L26=3),AND(K26=2,L26=4),AND(K26=1,L26=4),AND(K26=1,L26=5)),"ALTO",IF(OR(AND(K26=5,L26=3),AND(K26=5,L26=4),AND(K26=4,L26=4),AND(K26=3,L26=4),AND(K26=5,L26=5),AND(K26=4,L26=5),AND(K26=3,L26=5),AND(K26=2,L26=5)),"EXTREMO",""))))</f>
        <v>BAJO</v>
      </c>
      <c r="N26" s="224"/>
      <c r="O26" s="178"/>
      <c r="P26" s="178"/>
      <c r="Q26" s="178"/>
      <c r="R26" s="179"/>
      <c r="S26" s="179"/>
      <c r="T26" s="180"/>
    </row>
    <row r="27" spans="1:20" s="181" customFormat="1" ht="78" hidden="1" customHeight="1" x14ac:dyDescent="0.35">
      <c r="A27" s="231"/>
      <c r="B27" s="232"/>
      <c r="C27" s="213"/>
      <c r="D27" s="216"/>
      <c r="E27" s="176"/>
      <c r="F27" s="176"/>
      <c r="G27" s="213"/>
      <c r="H27" s="213"/>
      <c r="I27" s="223"/>
      <c r="J27" s="177"/>
      <c r="K27" s="213"/>
      <c r="L27" s="213"/>
      <c r="M27" s="223"/>
      <c r="N27" s="224"/>
      <c r="O27" s="182"/>
      <c r="P27" s="182"/>
      <c r="Q27" s="178"/>
      <c r="R27" s="179"/>
      <c r="S27" s="179"/>
      <c r="T27" s="180"/>
    </row>
    <row r="28" spans="1:20" s="181" customFormat="1" ht="78" hidden="1" customHeight="1" x14ac:dyDescent="0.35">
      <c r="A28" s="231"/>
      <c r="B28" s="232"/>
      <c r="C28" s="213"/>
      <c r="D28" s="216"/>
      <c r="E28" s="176"/>
      <c r="F28" s="176"/>
      <c r="G28" s="213"/>
      <c r="H28" s="213"/>
      <c r="I28" s="223"/>
      <c r="J28" s="177"/>
      <c r="K28" s="213"/>
      <c r="L28" s="213"/>
      <c r="M28" s="223"/>
      <c r="N28" s="224"/>
      <c r="O28" s="182"/>
      <c r="P28" s="182"/>
      <c r="Q28" s="178"/>
      <c r="R28" s="179"/>
      <c r="S28" s="179"/>
      <c r="T28" s="180"/>
    </row>
    <row r="29" spans="1:20" s="181" customFormat="1" ht="78" hidden="1" customHeight="1" x14ac:dyDescent="0.35">
      <c r="A29" s="231"/>
      <c r="B29" s="232"/>
      <c r="C29" s="213"/>
      <c r="D29" s="216"/>
      <c r="E29" s="176"/>
      <c r="F29" s="176"/>
      <c r="G29" s="213"/>
      <c r="H29" s="213"/>
      <c r="I29" s="223"/>
      <c r="J29" s="177"/>
      <c r="K29" s="213"/>
      <c r="L29" s="213"/>
      <c r="M29" s="223"/>
      <c r="N29" s="224"/>
      <c r="O29" s="182"/>
      <c r="P29" s="182"/>
      <c r="Q29" s="178"/>
      <c r="R29" s="179"/>
      <c r="S29" s="179"/>
      <c r="T29" s="180"/>
    </row>
    <row r="30" spans="1:20" s="181" customFormat="1" ht="78" hidden="1" customHeight="1" x14ac:dyDescent="0.35">
      <c r="A30" s="231"/>
      <c r="B30" s="232"/>
      <c r="C30" s="213"/>
      <c r="D30" s="216"/>
      <c r="E30" s="176"/>
      <c r="F30" s="185"/>
      <c r="G30" s="213"/>
      <c r="H30" s="213"/>
      <c r="I30" s="223"/>
      <c r="J30" s="177"/>
      <c r="K30" s="213"/>
      <c r="L30" s="213"/>
      <c r="M30" s="223"/>
      <c r="N30" s="224"/>
      <c r="O30" s="183"/>
      <c r="P30" s="183"/>
      <c r="Q30" s="184"/>
      <c r="R30" s="184"/>
      <c r="S30" s="180"/>
      <c r="T30" s="180"/>
    </row>
    <row r="31" spans="1:20" s="181" customFormat="1" ht="78" hidden="1" customHeight="1" x14ac:dyDescent="0.35">
      <c r="A31" s="231"/>
      <c r="B31" s="232"/>
      <c r="C31" s="213"/>
      <c r="D31" s="216"/>
      <c r="E31" s="176"/>
      <c r="F31" s="176"/>
      <c r="G31" s="213"/>
      <c r="H31" s="213"/>
      <c r="I31" s="223" t="str">
        <f>IF(OR(AND(G31=1,H31=1),AND(G31=2,H31=1),AND(G31=1,H31=2),AND(G31=2,H31=2),AND(G31=3,H31=1)),"BAJO",IF(OR(AND(G31=4,H31=1),AND(G31=3,H31=2),AND(G31=2,H31=3),AND(G31=1,H31=3)),"MODERADO",IF(OR(AND(G31=5,H31=1),AND(G31=5,H31=2),AND(G31=4,H31=2),AND(G31=4,H31=3),AND(G31=3,H31=3),AND(G31=2,H31=4),AND(G31=1,H31=4),AND(G31=1,H31=5)),"ALTO",IF(OR(AND(G31=5,H31=3),AND(G31=5,H31=4),AND(G31=4,H31=4),AND(G31=3,H31=4),AND(G31=5,H31=5),AND(G31=4,H31=5),AND(G31=3,H31=5),AND(G31=2,H31=5)),"EXTREMO",""))))</f>
        <v/>
      </c>
      <c r="J31" s="177"/>
      <c r="K31" s="212">
        <f>('R4 PR'!$A$81)*1</f>
        <v>1</v>
      </c>
      <c r="L31" s="212">
        <f>('R4 PR'!$H$81)*1</f>
        <v>1</v>
      </c>
      <c r="M31" s="223" t="str">
        <f>IF(OR(AND(K31=1,L31=1),AND(K31=2,L31=1),AND(K31=1,L31=2),AND(K31=2,L31=2),AND(K31=3,L31=1)),"BAJO",IF(OR(AND(K31=4,L31=1),AND(K31=3,L31=2),AND(K31=2,L31=3),AND(K31=1,L31=3)),"MODERADO",IF(OR(AND(K31=5,L31=1),AND(K31=5,L31=2),AND(K31=4,L31=2),AND(K31=4,L31=3),AND(K31=3,L31=3),AND(K31=2,L31=4),AND(K31=1,L31=4),AND(K31=1,L31=5)),"ALTO",IF(OR(AND(K31=5,L31=3),AND(K31=5,L31=4),AND(K31=4,L31=4),AND(K31=3,L31=4),AND(K31=5,L31=5),AND(K31=4,L31=5),AND(K31=3,L31=5),AND(K31=2,L31=5)),"EXTREMO",""))))</f>
        <v>BAJO</v>
      </c>
      <c r="N31" s="224"/>
      <c r="O31" s="178"/>
      <c r="P31" s="178"/>
      <c r="Q31" s="178"/>
      <c r="R31" s="179"/>
      <c r="S31" s="179"/>
      <c r="T31" s="180"/>
    </row>
    <row r="32" spans="1:20" s="181" customFormat="1" ht="78" hidden="1" customHeight="1" x14ac:dyDescent="0.35">
      <c r="A32" s="231"/>
      <c r="B32" s="232"/>
      <c r="C32" s="213"/>
      <c r="D32" s="216"/>
      <c r="E32" s="176"/>
      <c r="F32" s="176"/>
      <c r="G32" s="213"/>
      <c r="H32" s="213"/>
      <c r="I32" s="223"/>
      <c r="J32" s="177"/>
      <c r="K32" s="213"/>
      <c r="L32" s="213"/>
      <c r="M32" s="223"/>
      <c r="N32" s="224"/>
      <c r="O32" s="182"/>
      <c r="P32" s="182"/>
      <c r="Q32" s="178"/>
      <c r="R32" s="179"/>
      <c r="S32" s="179"/>
      <c r="T32" s="180"/>
    </row>
    <row r="33" spans="1:20" s="181" customFormat="1" ht="78" hidden="1" customHeight="1" x14ac:dyDescent="0.35">
      <c r="A33" s="231"/>
      <c r="B33" s="232"/>
      <c r="C33" s="213"/>
      <c r="D33" s="216"/>
      <c r="E33" s="176"/>
      <c r="F33" s="176"/>
      <c r="G33" s="213"/>
      <c r="H33" s="213"/>
      <c r="I33" s="223"/>
      <c r="J33" s="177"/>
      <c r="K33" s="213"/>
      <c r="L33" s="213"/>
      <c r="M33" s="223"/>
      <c r="N33" s="224"/>
      <c r="O33" s="182"/>
      <c r="P33" s="182"/>
      <c r="Q33" s="178"/>
      <c r="R33" s="179"/>
      <c r="S33" s="179"/>
      <c r="T33" s="180"/>
    </row>
    <row r="34" spans="1:20" s="181" customFormat="1" ht="78" hidden="1" customHeight="1" x14ac:dyDescent="0.35">
      <c r="A34" s="231"/>
      <c r="B34" s="232"/>
      <c r="C34" s="213"/>
      <c r="D34" s="216"/>
      <c r="E34" s="176"/>
      <c r="F34" s="176"/>
      <c r="G34" s="213"/>
      <c r="H34" s="213"/>
      <c r="I34" s="223"/>
      <c r="J34" s="177"/>
      <c r="K34" s="213"/>
      <c r="L34" s="213"/>
      <c r="M34" s="223"/>
      <c r="N34" s="224"/>
      <c r="O34" s="182"/>
      <c r="P34" s="182"/>
      <c r="Q34" s="178"/>
      <c r="R34" s="179"/>
      <c r="S34" s="179"/>
      <c r="T34" s="180"/>
    </row>
    <row r="35" spans="1:20" s="181" customFormat="1" ht="78" hidden="1" customHeight="1" x14ac:dyDescent="0.35">
      <c r="A35" s="231"/>
      <c r="B35" s="232"/>
      <c r="C35" s="213"/>
      <c r="D35" s="216"/>
      <c r="E35" s="176"/>
      <c r="F35" s="185"/>
      <c r="G35" s="213"/>
      <c r="H35" s="213"/>
      <c r="I35" s="223"/>
      <c r="J35" s="177"/>
      <c r="K35" s="213"/>
      <c r="L35" s="213"/>
      <c r="M35" s="223"/>
      <c r="N35" s="224"/>
      <c r="O35" s="183"/>
      <c r="P35" s="183"/>
      <c r="Q35" s="184"/>
      <c r="R35" s="184"/>
      <c r="S35" s="180"/>
      <c r="T35" s="180"/>
    </row>
    <row r="36" spans="1:20" s="181" customFormat="1" ht="78" hidden="1" customHeight="1" x14ac:dyDescent="0.35">
      <c r="A36" s="231"/>
      <c r="B36" s="232"/>
      <c r="C36" s="213"/>
      <c r="D36" s="216"/>
      <c r="E36" s="176"/>
      <c r="F36" s="176"/>
      <c r="G36" s="213"/>
      <c r="H36" s="213"/>
      <c r="I36" s="223" t="str">
        <f>IF(OR(AND(G36=1,H36=1),AND(G36=2,H36=1),AND(G36=1,H36=2),AND(G36=2,H36=2),AND(G36=3,H36=1)),"BAJO",IF(OR(AND(G36=4,H36=1),AND(G36=3,H36=2),AND(G36=2,H36=3),AND(G36=1,H36=3)),"MODERADO",IF(OR(AND(G36=5,H36=1),AND(G36=5,H36=2),AND(G36=4,H36=2),AND(G36=4,H36=3),AND(G36=3,H36=3),AND(G36=2,H36=4),AND(G36=1,H36=4),AND(G36=1,H36=5)),"ALTO",IF(OR(AND(G36=5,H36=3),AND(G36=5,H36=4),AND(G36=4,H36=4),AND(G36=3,H36=4),AND(G36=5,H36=5),AND(G36=4,H36=5),AND(G36=3,H36=5),AND(G36=2,H36=5)),"EXTREMO",""))))</f>
        <v/>
      </c>
      <c r="J36" s="177"/>
      <c r="K36" s="212">
        <f>('R5 PR'!$A$81)*1</f>
        <v>1</v>
      </c>
      <c r="L36" s="212">
        <f>('R5 PR'!$H$81)*1</f>
        <v>1</v>
      </c>
      <c r="M36" s="223" t="str">
        <f>IF(OR(AND(K36=1,L36=1),AND(K36=2,L36=1),AND(K36=1,L36=2),AND(K36=2,L36=2),AND(K36=3,L36=1)),"BAJO",IF(OR(AND(K36=4,L36=1),AND(K36=3,L36=2),AND(K36=2,L36=3),AND(K36=1,L36=3)),"MODERADO",IF(OR(AND(K36=5,L36=1),AND(K36=5,L36=2),AND(K36=4,L36=2),AND(K36=4,L36=3),AND(K36=3,L36=3),AND(K36=2,L36=4),AND(K36=1,L36=4),AND(K36=1,L36=5)),"ALTO",IF(OR(AND(K36=5,L36=3),AND(K36=5,L36=4),AND(K36=4,L36=4),AND(K36=3,L36=4),AND(K36=5,L36=5),AND(K36=4,L36=5),AND(K36=3,L36=5),AND(K36=2,L36=5)),"EXTREMO",""))))</f>
        <v>BAJO</v>
      </c>
      <c r="N36" s="224"/>
      <c r="O36" s="178"/>
      <c r="P36" s="178"/>
      <c r="Q36" s="178"/>
      <c r="R36" s="179"/>
      <c r="S36" s="179"/>
      <c r="T36" s="180"/>
    </row>
    <row r="37" spans="1:20" s="181" customFormat="1" ht="78" hidden="1" customHeight="1" x14ac:dyDescent="0.35">
      <c r="A37" s="231"/>
      <c r="B37" s="232"/>
      <c r="C37" s="213"/>
      <c r="D37" s="216"/>
      <c r="E37" s="176"/>
      <c r="F37" s="176"/>
      <c r="G37" s="213"/>
      <c r="H37" s="213"/>
      <c r="I37" s="223"/>
      <c r="J37" s="177"/>
      <c r="K37" s="213"/>
      <c r="L37" s="213"/>
      <c r="M37" s="223"/>
      <c r="N37" s="224"/>
      <c r="O37" s="182"/>
      <c r="P37" s="182"/>
      <c r="Q37" s="178"/>
      <c r="R37" s="179"/>
      <c r="S37" s="179"/>
      <c r="T37" s="180"/>
    </row>
    <row r="38" spans="1:20" s="181" customFormat="1" ht="78" hidden="1" customHeight="1" x14ac:dyDescent="0.35">
      <c r="A38" s="231"/>
      <c r="B38" s="232"/>
      <c r="C38" s="213"/>
      <c r="D38" s="216"/>
      <c r="E38" s="176"/>
      <c r="F38" s="176"/>
      <c r="G38" s="213"/>
      <c r="H38" s="213"/>
      <c r="I38" s="223"/>
      <c r="J38" s="177"/>
      <c r="K38" s="213"/>
      <c r="L38" s="213"/>
      <c r="M38" s="223"/>
      <c r="N38" s="224"/>
      <c r="O38" s="182"/>
      <c r="P38" s="182"/>
      <c r="Q38" s="178"/>
      <c r="R38" s="179"/>
      <c r="S38" s="179"/>
      <c r="T38" s="180"/>
    </row>
    <row r="39" spans="1:20" s="181" customFormat="1" ht="78" hidden="1" customHeight="1" x14ac:dyDescent="0.35">
      <c r="A39" s="231"/>
      <c r="B39" s="232"/>
      <c r="C39" s="213"/>
      <c r="D39" s="216"/>
      <c r="E39" s="176"/>
      <c r="F39" s="176"/>
      <c r="G39" s="213"/>
      <c r="H39" s="213"/>
      <c r="I39" s="223"/>
      <c r="J39" s="177"/>
      <c r="K39" s="213"/>
      <c r="L39" s="213"/>
      <c r="M39" s="223"/>
      <c r="N39" s="224"/>
      <c r="O39" s="182"/>
      <c r="P39" s="182"/>
      <c r="Q39" s="178"/>
      <c r="R39" s="179"/>
      <c r="S39" s="179"/>
      <c r="T39" s="180"/>
    </row>
    <row r="40" spans="1:20" s="181" customFormat="1" ht="78" hidden="1" customHeight="1" x14ac:dyDescent="0.35">
      <c r="A40" s="231"/>
      <c r="B40" s="232"/>
      <c r="C40" s="213"/>
      <c r="D40" s="216"/>
      <c r="E40" s="176"/>
      <c r="F40" s="185"/>
      <c r="G40" s="213"/>
      <c r="H40" s="213"/>
      <c r="I40" s="223"/>
      <c r="J40" s="177"/>
      <c r="K40" s="213"/>
      <c r="L40" s="213"/>
      <c r="M40" s="223"/>
      <c r="N40" s="224"/>
      <c r="O40" s="183"/>
      <c r="P40" s="183"/>
      <c r="Q40" s="184"/>
      <c r="R40" s="184"/>
      <c r="S40" s="180"/>
      <c r="T40" s="180"/>
    </row>
    <row r="41" spans="1:20" s="186" customFormat="1" ht="86.25" hidden="1" customHeight="1" x14ac:dyDescent="0.45">
      <c r="A41" s="247" t="s">
        <v>120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</row>
    <row r="42" spans="1:20" s="181" customFormat="1" ht="78" hidden="1" customHeight="1" x14ac:dyDescent="0.35">
      <c r="A42" s="231"/>
      <c r="B42" s="232"/>
      <c r="C42" s="213"/>
      <c r="D42" s="216"/>
      <c r="E42" s="176"/>
      <c r="F42" s="176"/>
      <c r="G42" s="213"/>
      <c r="H42" s="213"/>
      <c r="I42" s="223" t="str">
        <f>IF(OR(AND(G42=1,H42=1),AND(G42=2,H42=1),AND(G42=1,H42=2),AND(G42=2,H42=2),AND(G42=3,H42=1)),"BAJO",IF(OR(AND(G42=4,H42=1),AND(G42=3,H42=2),AND(G42=2,H42=3),AND(G42=1,H42=3)),"MODERADO",IF(OR(AND(G42=5,H42=1),AND(G42=5,H42=2),AND(G42=4,H42=2),AND(G42=4,H42=3),AND(G42=3,H42=3),AND(G42=2,H42=4),AND(G42=1,H42=4),AND(G42=1,H42=5)),"ALTO",IF(OR(AND(G42=5,H42=3),AND(G42=5,H42=4),AND(G42=4,H42=4),AND(G42=3,H42=4),AND(G42=5,H42=5),AND(G42=4,H42=5),AND(G42=3,H42=5),AND(G42=2,H42=5)),"EXTREMO",""))))</f>
        <v/>
      </c>
      <c r="J42" s="177"/>
      <c r="K42" s="212">
        <f>('R1 PRY'!$A$81)*1</f>
        <v>1</v>
      </c>
      <c r="L42" s="212">
        <f>('R1 PRY'!$H$81)*1</f>
        <v>1</v>
      </c>
      <c r="M42" s="223" t="str">
        <f>IF(OR(AND(K42=1,L42=1),AND(K42=2,L42=1),AND(K42=1,L42=2),AND(K42=2,L42=2),AND(K42=3,L42=1)),"BAJO",IF(OR(AND(K42=4,L42=1),AND(K42=3,L42=2),AND(K42=2,L42=3),AND(K42=1,L42=3)),"MODERADO",IF(OR(AND(K42=5,L42=1),AND(K42=5,L42=2),AND(K42=4,L42=2),AND(K42=4,L42=3),AND(K42=3,L42=3),AND(K42=2,L42=4),AND(K42=1,L42=4),AND(K42=1,L42=5)),"ALTO",IF(OR(AND(K42=5,L42=3),AND(K42=5,L42=4),AND(K42=4,L42=4),AND(K42=3,L42=4),AND(K42=5,L42=5),AND(K42=4,L42=5),AND(K42=3,L42=5),AND(K42=2,L42=5)),"EXTREMO",""))))</f>
        <v>BAJO</v>
      </c>
      <c r="N42" s="224"/>
      <c r="O42" s="178"/>
      <c r="P42" s="178"/>
      <c r="Q42" s="178"/>
      <c r="R42" s="179"/>
      <c r="S42" s="179"/>
      <c r="T42" s="180"/>
    </row>
    <row r="43" spans="1:20" s="181" customFormat="1" ht="78" hidden="1" customHeight="1" x14ac:dyDescent="0.35">
      <c r="A43" s="231"/>
      <c r="B43" s="232"/>
      <c r="C43" s="213"/>
      <c r="D43" s="216"/>
      <c r="E43" s="176"/>
      <c r="F43" s="176"/>
      <c r="G43" s="213"/>
      <c r="H43" s="213"/>
      <c r="I43" s="223"/>
      <c r="J43" s="177"/>
      <c r="K43" s="213"/>
      <c r="L43" s="213"/>
      <c r="M43" s="223"/>
      <c r="N43" s="224"/>
      <c r="O43" s="182"/>
      <c r="P43" s="182"/>
      <c r="Q43" s="178"/>
      <c r="R43" s="179"/>
      <c r="S43" s="179"/>
      <c r="T43" s="180"/>
    </row>
    <row r="44" spans="1:20" s="181" customFormat="1" ht="78" hidden="1" customHeight="1" x14ac:dyDescent="0.35">
      <c r="A44" s="231"/>
      <c r="B44" s="232"/>
      <c r="C44" s="213"/>
      <c r="D44" s="216"/>
      <c r="E44" s="176"/>
      <c r="F44" s="176"/>
      <c r="G44" s="213"/>
      <c r="H44" s="213"/>
      <c r="I44" s="223"/>
      <c r="J44" s="177"/>
      <c r="K44" s="213"/>
      <c r="L44" s="213"/>
      <c r="M44" s="223"/>
      <c r="N44" s="224"/>
      <c r="O44" s="182"/>
      <c r="P44" s="182"/>
      <c r="Q44" s="178"/>
      <c r="R44" s="179"/>
      <c r="S44" s="179"/>
      <c r="T44" s="180"/>
    </row>
    <row r="45" spans="1:20" s="181" customFormat="1" ht="78" hidden="1" customHeight="1" x14ac:dyDescent="0.35">
      <c r="A45" s="231"/>
      <c r="B45" s="232"/>
      <c r="C45" s="213"/>
      <c r="D45" s="216"/>
      <c r="E45" s="176"/>
      <c r="F45" s="176"/>
      <c r="G45" s="213"/>
      <c r="H45" s="213"/>
      <c r="I45" s="223"/>
      <c r="J45" s="177"/>
      <c r="K45" s="213"/>
      <c r="L45" s="213"/>
      <c r="M45" s="223"/>
      <c r="N45" s="224"/>
      <c r="O45" s="182"/>
      <c r="P45" s="182"/>
      <c r="Q45" s="178"/>
      <c r="R45" s="179"/>
      <c r="S45" s="179"/>
      <c r="T45" s="180"/>
    </row>
    <row r="46" spans="1:20" s="181" customFormat="1" ht="78" hidden="1" customHeight="1" x14ac:dyDescent="0.35">
      <c r="A46" s="231"/>
      <c r="B46" s="232"/>
      <c r="C46" s="213"/>
      <c r="D46" s="216"/>
      <c r="E46" s="176"/>
      <c r="F46" s="185"/>
      <c r="G46" s="213"/>
      <c r="H46" s="213"/>
      <c r="I46" s="223"/>
      <c r="J46" s="177"/>
      <c r="K46" s="213"/>
      <c r="L46" s="213"/>
      <c r="M46" s="223"/>
      <c r="N46" s="224"/>
      <c r="O46" s="183"/>
      <c r="P46" s="183"/>
      <c r="Q46" s="184"/>
      <c r="R46" s="184"/>
      <c r="S46" s="180"/>
      <c r="T46" s="180"/>
    </row>
    <row r="47" spans="1:20" s="181" customFormat="1" ht="78" hidden="1" customHeight="1" x14ac:dyDescent="0.35">
      <c r="A47" s="231"/>
      <c r="B47" s="232"/>
      <c r="C47" s="213"/>
      <c r="D47" s="216"/>
      <c r="E47" s="176"/>
      <c r="F47" s="176"/>
      <c r="G47" s="213"/>
      <c r="H47" s="213"/>
      <c r="I47" s="223" t="str">
        <f>IF(OR(AND(G47=1,H47=1),AND(G47=2,H47=1),AND(G47=1,H47=2),AND(G47=2,H47=2),AND(G47=3,H47=1)),"BAJO",IF(OR(AND(G47=4,H47=1),AND(G47=3,H47=2),AND(G47=2,H47=3),AND(G47=1,H47=3)),"MODERADO",IF(OR(AND(G47=5,H47=1),AND(G47=5,H47=2),AND(G47=4,H47=2),AND(G47=4,H47=3),AND(G47=3,H47=3),AND(G47=2,H47=4),AND(G47=1,H47=4),AND(G47=1,H47=5)),"ALTO",IF(OR(AND(G47=5,H47=3),AND(G47=5,H47=4),AND(G47=4,H47=4),AND(G47=3,H47=4),AND(G47=5,H47=5),AND(G47=4,H47=5),AND(G47=3,H47=5),AND(G47=2,H47=5)),"EXTREMO",""))))</f>
        <v/>
      </c>
      <c r="J47" s="177"/>
      <c r="K47" s="212">
        <f>('R2 PRY'!$A$81)*1</f>
        <v>1</v>
      </c>
      <c r="L47" s="212">
        <f>('R2 PRY'!$H$81)*1</f>
        <v>1</v>
      </c>
      <c r="M47" s="223" t="str">
        <f>IF(OR(AND(K47=1,L47=1),AND(K47=2,L47=1),AND(K47=1,L47=2),AND(K47=2,L47=2),AND(K47=3,L47=1)),"BAJO",IF(OR(AND(K47=4,L47=1),AND(K47=3,L47=2),AND(K47=2,L47=3),AND(K47=1,L47=3)),"MODERADO",IF(OR(AND(K47=5,L47=1),AND(K47=5,L47=2),AND(K47=4,L47=2),AND(K47=4,L47=3),AND(K47=3,L47=3),AND(K47=2,L47=4),AND(K47=1,L47=4),AND(K47=1,L47=5)),"ALTO",IF(OR(AND(K47=5,L47=3),AND(K47=5,L47=4),AND(K47=4,L47=4),AND(K47=3,L47=4),AND(K47=5,L47=5),AND(K47=4,L47=5),AND(K47=3,L47=5),AND(K47=2,L47=5)),"EXTREMO",""))))</f>
        <v>BAJO</v>
      </c>
      <c r="N47" s="224"/>
      <c r="O47" s="178"/>
      <c r="P47" s="178"/>
      <c r="Q47" s="178"/>
      <c r="R47" s="179"/>
      <c r="S47" s="179"/>
      <c r="T47" s="180"/>
    </row>
    <row r="48" spans="1:20" s="181" customFormat="1" ht="78" hidden="1" customHeight="1" x14ac:dyDescent="0.35">
      <c r="A48" s="231"/>
      <c r="B48" s="232"/>
      <c r="C48" s="213"/>
      <c r="D48" s="216"/>
      <c r="E48" s="176"/>
      <c r="F48" s="176"/>
      <c r="G48" s="213"/>
      <c r="H48" s="213"/>
      <c r="I48" s="223"/>
      <c r="J48" s="177"/>
      <c r="K48" s="213"/>
      <c r="L48" s="213"/>
      <c r="M48" s="223"/>
      <c r="N48" s="224"/>
      <c r="O48" s="182"/>
      <c r="P48" s="182"/>
      <c r="Q48" s="178"/>
      <c r="R48" s="179"/>
      <c r="S48" s="179"/>
      <c r="T48" s="180"/>
    </row>
    <row r="49" spans="1:20" s="181" customFormat="1" ht="78" hidden="1" customHeight="1" x14ac:dyDescent="0.35">
      <c r="A49" s="231"/>
      <c r="B49" s="232"/>
      <c r="C49" s="213"/>
      <c r="D49" s="216"/>
      <c r="E49" s="176"/>
      <c r="F49" s="176"/>
      <c r="G49" s="213"/>
      <c r="H49" s="213"/>
      <c r="I49" s="223"/>
      <c r="J49" s="177"/>
      <c r="K49" s="213"/>
      <c r="L49" s="213"/>
      <c r="M49" s="223"/>
      <c r="N49" s="224"/>
      <c r="O49" s="182"/>
      <c r="P49" s="182"/>
      <c r="Q49" s="178"/>
      <c r="R49" s="179"/>
      <c r="S49" s="179"/>
      <c r="T49" s="180"/>
    </row>
    <row r="50" spans="1:20" s="181" customFormat="1" ht="78" hidden="1" customHeight="1" x14ac:dyDescent="0.35">
      <c r="A50" s="231"/>
      <c r="B50" s="232"/>
      <c r="C50" s="213"/>
      <c r="D50" s="216"/>
      <c r="E50" s="176"/>
      <c r="F50" s="176"/>
      <c r="G50" s="213"/>
      <c r="H50" s="213"/>
      <c r="I50" s="223"/>
      <c r="J50" s="177"/>
      <c r="K50" s="213"/>
      <c r="L50" s="213"/>
      <c r="M50" s="223"/>
      <c r="N50" s="224"/>
      <c r="O50" s="182"/>
      <c r="P50" s="182"/>
      <c r="Q50" s="178"/>
      <c r="R50" s="179"/>
      <c r="S50" s="179"/>
      <c r="T50" s="180"/>
    </row>
    <row r="51" spans="1:20" s="181" customFormat="1" ht="78" hidden="1" customHeight="1" x14ac:dyDescent="0.35">
      <c r="A51" s="231"/>
      <c r="B51" s="232"/>
      <c r="C51" s="213"/>
      <c r="D51" s="216"/>
      <c r="E51" s="176"/>
      <c r="F51" s="185"/>
      <c r="G51" s="213"/>
      <c r="H51" s="213"/>
      <c r="I51" s="223"/>
      <c r="J51" s="177"/>
      <c r="K51" s="213"/>
      <c r="L51" s="213"/>
      <c r="M51" s="223"/>
      <c r="N51" s="224"/>
      <c r="O51" s="183"/>
      <c r="P51" s="183"/>
      <c r="Q51" s="184"/>
      <c r="R51" s="184"/>
      <c r="S51" s="180"/>
      <c r="T51" s="180"/>
    </row>
    <row r="52" spans="1:20" s="181" customFormat="1" ht="78" hidden="1" customHeight="1" x14ac:dyDescent="0.35">
      <c r="A52" s="231"/>
      <c r="B52" s="232"/>
      <c r="C52" s="213"/>
      <c r="D52" s="216"/>
      <c r="E52" s="176"/>
      <c r="F52" s="176"/>
      <c r="G52" s="213"/>
      <c r="H52" s="213"/>
      <c r="I52" s="223" t="str">
        <f>IF(OR(AND(G52=1,H52=1),AND(G52=2,H52=1),AND(G52=1,H52=2),AND(G52=2,H52=2),AND(G52=3,H52=1)),"BAJO",IF(OR(AND(G52=4,H52=1),AND(G52=3,H52=2),AND(G52=2,H52=3),AND(G52=1,H52=3)),"MODERADO",IF(OR(AND(G52=5,H52=1),AND(G52=5,H52=2),AND(G52=4,H52=2),AND(G52=4,H52=3),AND(G52=3,H52=3),AND(G52=2,H52=4),AND(G52=1,H52=4),AND(G52=1,H52=5)),"ALTO",IF(OR(AND(G52=5,H52=3),AND(G52=5,H52=4),AND(G52=4,H52=4),AND(G52=3,H52=4),AND(G52=5,H52=5),AND(G52=4,H52=5),AND(G52=3,H52=5),AND(G52=2,H52=5)),"EXTREMO",""))))</f>
        <v/>
      </c>
      <c r="J52" s="177"/>
      <c r="K52" s="212">
        <f>('R3 PRY'!$A$81)*1</f>
        <v>1</v>
      </c>
      <c r="L52" s="212">
        <f>('R3 PRY'!$H$81)*1</f>
        <v>1</v>
      </c>
      <c r="M52" s="223" t="str">
        <f>IF(OR(AND(K52=1,L52=1),AND(K52=2,L52=1),AND(K52=1,L52=2),AND(K52=2,L52=2),AND(K52=3,L52=1)),"BAJO",IF(OR(AND(K52=4,L52=1),AND(K52=3,L52=2),AND(K52=2,L52=3),AND(K52=1,L52=3)),"MODERADO",IF(OR(AND(K52=5,L52=1),AND(K52=5,L52=2),AND(K52=4,L52=2),AND(K52=4,L52=3),AND(K52=3,L52=3),AND(K52=2,L52=4),AND(K52=1,L52=4),AND(K52=1,L52=5)),"ALTO",IF(OR(AND(K52=5,L52=3),AND(K52=5,L52=4),AND(K52=4,L52=4),AND(K52=3,L52=4),AND(K52=5,L52=5),AND(K52=4,L52=5),AND(K52=3,L52=5),AND(K52=2,L52=5)),"EXTREMO",""))))</f>
        <v>BAJO</v>
      </c>
      <c r="N52" s="224"/>
      <c r="O52" s="178"/>
      <c r="P52" s="178"/>
      <c r="Q52" s="178"/>
      <c r="R52" s="179"/>
      <c r="S52" s="179"/>
      <c r="T52" s="180"/>
    </row>
    <row r="53" spans="1:20" s="181" customFormat="1" ht="78" hidden="1" customHeight="1" x14ac:dyDescent="0.35">
      <c r="A53" s="231"/>
      <c r="B53" s="232"/>
      <c r="C53" s="213"/>
      <c r="D53" s="216"/>
      <c r="E53" s="176"/>
      <c r="F53" s="176"/>
      <c r="G53" s="213"/>
      <c r="H53" s="213"/>
      <c r="I53" s="223"/>
      <c r="J53" s="177"/>
      <c r="K53" s="213"/>
      <c r="L53" s="213"/>
      <c r="M53" s="223"/>
      <c r="N53" s="224"/>
      <c r="O53" s="182"/>
      <c r="P53" s="182"/>
      <c r="Q53" s="178"/>
      <c r="R53" s="179"/>
      <c r="S53" s="179"/>
      <c r="T53" s="180"/>
    </row>
    <row r="54" spans="1:20" s="181" customFormat="1" ht="78" hidden="1" customHeight="1" x14ac:dyDescent="0.35">
      <c r="A54" s="231"/>
      <c r="B54" s="232"/>
      <c r="C54" s="213"/>
      <c r="D54" s="216"/>
      <c r="E54" s="176"/>
      <c r="F54" s="176"/>
      <c r="G54" s="213"/>
      <c r="H54" s="213"/>
      <c r="I54" s="223"/>
      <c r="J54" s="177"/>
      <c r="K54" s="213"/>
      <c r="L54" s="213"/>
      <c r="M54" s="223"/>
      <c r="N54" s="224"/>
      <c r="O54" s="182"/>
      <c r="P54" s="182"/>
      <c r="Q54" s="178"/>
      <c r="R54" s="179"/>
      <c r="S54" s="179"/>
      <c r="T54" s="180"/>
    </row>
    <row r="55" spans="1:20" s="181" customFormat="1" ht="78" hidden="1" customHeight="1" x14ac:dyDescent="0.35">
      <c r="A55" s="231"/>
      <c r="B55" s="232"/>
      <c r="C55" s="213"/>
      <c r="D55" s="216"/>
      <c r="E55" s="176"/>
      <c r="F55" s="176"/>
      <c r="G55" s="213"/>
      <c r="H55" s="213"/>
      <c r="I55" s="223"/>
      <c r="J55" s="177"/>
      <c r="K55" s="213"/>
      <c r="L55" s="213"/>
      <c r="M55" s="223"/>
      <c r="N55" s="224"/>
      <c r="O55" s="182"/>
      <c r="P55" s="182"/>
      <c r="Q55" s="178"/>
      <c r="R55" s="179"/>
      <c r="S55" s="179"/>
      <c r="T55" s="180"/>
    </row>
    <row r="56" spans="1:20" s="181" customFormat="1" ht="78" hidden="1" customHeight="1" x14ac:dyDescent="0.35">
      <c r="A56" s="231"/>
      <c r="B56" s="232"/>
      <c r="C56" s="213"/>
      <c r="D56" s="216"/>
      <c r="E56" s="176"/>
      <c r="F56" s="185"/>
      <c r="G56" s="213"/>
      <c r="H56" s="213"/>
      <c r="I56" s="223"/>
      <c r="J56" s="177"/>
      <c r="K56" s="213"/>
      <c r="L56" s="213"/>
      <c r="M56" s="223"/>
      <c r="N56" s="224"/>
      <c r="O56" s="183"/>
      <c r="P56" s="183"/>
      <c r="Q56" s="184"/>
      <c r="R56" s="184"/>
      <c r="S56" s="180"/>
      <c r="T56" s="180"/>
    </row>
    <row r="57" spans="1:20" s="181" customFormat="1" ht="78" hidden="1" customHeight="1" x14ac:dyDescent="0.35">
      <c r="A57" s="249"/>
      <c r="B57" s="252"/>
      <c r="C57" s="225"/>
      <c r="D57" s="255"/>
      <c r="E57" s="176"/>
      <c r="F57" s="176"/>
      <c r="G57" s="225"/>
      <c r="H57" s="225"/>
      <c r="I57" s="218" t="str">
        <f>IF(OR(AND(G57=1,H57=1),AND(G57=2,H57=1),AND(G57=1,H57=2),AND(G57=2,H57=2),AND(G57=3,H57=1)),"BAJO",IF(OR(AND(G57=4,H57=1),AND(G57=3,H57=2),AND(G57=2,H57=3),AND(G57=1,H57=3)),"MODERADO",IF(OR(AND(G57=5,H57=1),AND(G57=5,H57=2),AND(G57=4,H57=2),AND(G57=4,H57=3),AND(G57=3,H57=3),AND(G57=2,H57=4),AND(G57=1,H57=4),AND(G57=1,H57=5)),"ALTO",IF(OR(AND(G57=5,H57=3),AND(G57=5,H57=4),AND(G57=4,H57=4),AND(G57=3,H57=4),AND(G57=5,H57=5),AND(G57=4,H57=5),AND(G57=3,H57=5),AND(G57=2,H57=5)),"EXTREMO",""))))</f>
        <v/>
      </c>
      <c r="J57" s="177"/>
      <c r="K57" s="212">
        <f>('R4 PRY'!$A$81)*1</f>
        <v>1</v>
      </c>
      <c r="L57" s="212">
        <f>('R4 PRY'!$H$81)*1</f>
        <v>1</v>
      </c>
      <c r="M57" s="218" t="str">
        <f>IF(OR(AND(K57=1,L57=1),AND(K57=2,L57=1),AND(K57=1,L57=2),AND(K57=2,L57=2),AND(K57=3,L57=1)),"BAJO",IF(OR(AND(K57=4,L57=1),AND(K57=3,L57=2),AND(K57=2,L57=3),AND(K57=1,L57=3)),"MODERADO",IF(OR(AND(K57=5,L57=1),AND(K57=5,L57=2),AND(K57=4,L57=2),AND(K57=4,L57=3),AND(K57=3,L57=3),AND(K57=2,L57=4),AND(K57=1,L57=4),AND(K57=1,L57=5)),"ALTO",IF(OR(AND(K57=5,L57=3),AND(K57=5,L57=4),AND(K57=4,L57=4),AND(K57=3,L57=4),AND(K57=5,L57=5),AND(K57=4,L57=5),AND(K57=3,L57=5),AND(K57=2,L57=5)),"EXTREMO",""))))</f>
        <v>BAJO</v>
      </c>
      <c r="N57" s="228"/>
      <c r="O57" s="178"/>
      <c r="P57" s="178"/>
      <c r="Q57" s="178"/>
      <c r="R57" s="179"/>
      <c r="S57" s="179"/>
      <c r="T57" s="180"/>
    </row>
    <row r="58" spans="1:20" s="181" customFormat="1" ht="78" hidden="1" customHeight="1" x14ac:dyDescent="0.35">
      <c r="A58" s="250"/>
      <c r="B58" s="253"/>
      <c r="C58" s="226"/>
      <c r="D58" s="256"/>
      <c r="E58" s="176"/>
      <c r="F58" s="176"/>
      <c r="G58" s="226"/>
      <c r="H58" s="226"/>
      <c r="I58" s="219"/>
      <c r="J58" s="177"/>
      <c r="K58" s="213"/>
      <c r="L58" s="213"/>
      <c r="M58" s="219"/>
      <c r="N58" s="229"/>
      <c r="O58" s="182"/>
      <c r="P58" s="182"/>
      <c r="Q58" s="178"/>
      <c r="R58" s="179"/>
      <c r="S58" s="179"/>
      <c r="T58" s="180"/>
    </row>
    <row r="59" spans="1:20" s="181" customFormat="1" ht="78" hidden="1" customHeight="1" x14ac:dyDescent="0.35">
      <c r="A59" s="250"/>
      <c r="B59" s="253"/>
      <c r="C59" s="226"/>
      <c r="D59" s="256"/>
      <c r="E59" s="176"/>
      <c r="F59" s="176"/>
      <c r="G59" s="226"/>
      <c r="H59" s="226"/>
      <c r="I59" s="219"/>
      <c r="J59" s="177"/>
      <c r="K59" s="213"/>
      <c r="L59" s="213"/>
      <c r="M59" s="219"/>
      <c r="N59" s="229"/>
      <c r="O59" s="182"/>
      <c r="P59" s="182"/>
      <c r="Q59" s="178"/>
      <c r="R59" s="179"/>
      <c r="S59" s="179"/>
      <c r="T59" s="180"/>
    </row>
    <row r="60" spans="1:20" s="181" customFormat="1" ht="78" hidden="1" customHeight="1" x14ac:dyDescent="0.35">
      <c r="A60" s="250"/>
      <c r="B60" s="253"/>
      <c r="C60" s="226"/>
      <c r="D60" s="256"/>
      <c r="E60" s="176"/>
      <c r="F60" s="176"/>
      <c r="G60" s="226"/>
      <c r="H60" s="226"/>
      <c r="I60" s="219"/>
      <c r="J60" s="177"/>
      <c r="K60" s="213"/>
      <c r="L60" s="213"/>
      <c r="M60" s="219"/>
      <c r="N60" s="229"/>
      <c r="O60" s="182"/>
      <c r="P60" s="182"/>
      <c r="Q60" s="178"/>
      <c r="R60" s="179"/>
      <c r="S60" s="179"/>
      <c r="T60" s="180"/>
    </row>
    <row r="61" spans="1:20" s="181" customFormat="1" ht="78" hidden="1" customHeight="1" x14ac:dyDescent="0.35">
      <c r="A61" s="251"/>
      <c r="B61" s="254"/>
      <c r="C61" s="227"/>
      <c r="D61" s="257"/>
      <c r="E61" s="176"/>
      <c r="F61" s="185"/>
      <c r="G61" s="227"/>
      <c r="H61" s="227"/>
      <c r="I61" s="220"/>
      <c r="J61" s="177"/>
      <c r="K61" s="213"/>
      <c r="L61" s="213"/>
      <c r="M61" s="220"/>
      <c r="N61" s="230"/>
      <c r="O61" s="183"/>
      <c r="P61" s="183"/>
      <c r="Q61" s="184"/>
      <c r="R61" s="184"/>
      <c r="S61" s="180"/>
      <c r="T61" s="180"/>
    </row>
    <row r="62" spans="1:20" s="181" customFormat="1" ht="78" hidden="1" customHeight="1" x14ac:dyDescent="0.35">
      <c r="A62" s="249"/>
      <c r="B62" s="252"/>
      <c r="C62" s="225"/>
      <c r="D62" s="255"/>
      <c r="E62" s="176"/>
      <c r="F62" s="176"/>
      <c r="G62" s="225"/>
      <c r="H62" s="225"/>
      <c r="I62" s="218" t="str">
        <f>IF(OR(AND(G62=1,H62=1),AND(G62=2,H62=1),AND(G62=1,H62=2),AND(G62=2,H62=2),AND(G62=3,H62=1)),"BAJO",IF(OR(AND(G62=4,H62=1),AND(G62=3,H62=2),AND(G62=2,H62=3),AND(G62=1,H62=3)),"MODERADO",IF(OR(AND(G62=5,H62=1),AND(G62=5,H62=2),AND(G62=4,H62=2),AND(G62=4,H62=3),AND(G62=3,H62=3),AND(G62=2,H62=4),AND(G62=1,H62=4),AND(G62=1,H62=5)),"ALTO",IF(OR(AND(G62=5,H62=3),AND(G62=5,H62=4),AND(G62=4,H62=4),AND(G62=3,H62=4),AND(G62=5,H62=5),AND(G62=4,H62=5),AND(G62=3,H62=5),AND(G62=2,H62=5)),"EXTREMO",""))))</f>
        <v/>
      </c>
      <c r="J62" s="177"/>
      <c r="K62" s="212">
        <f>('R5 PRY'!$A$81)*1</f>
        <v>1</v>
      </c>
      <c r="L62" s="212">
        <f>('R5 PRY'!$H$81)*1</f>
        <v>1</v>
      </c>
      <c r="M62" s="218" t="str">
        <f>IF(OR(AND(K62=1,L62=1),AND(K62=2,L62=1),AND(K62=1,L62=2),AND(K62=2,L62=2),AND(K62=3,L62=1)),"BAJO",IF(OR(AND(K62=4,L62=1),AND(K62=3,L62=2),AND(K62=2,L62=3),AND(K62=1,L62=3)),"MODERADO",IF(OR(AND(K62=5,L62=1),AND(K62=5,L62=2),AND(K62=4,L62=2),AND(K62=4,L62=3),AND(K62=3,L62=3),AND(K62=2,L62=4),AND(K62=1,L62=4),AND(K62=1,L62=5)),"ALTO",IF(OR(AND(K62=5,L62=3),AND(K62=5,L62=4),AND(K62=4,L62=4),AND(K62=3,L62=4),AND(K62=5,L62=5),AND(K62=4,L62=5),AND(K62=3,L62=5),AND(K62=2,L62=5)),"EXTREMO",""))))</f>
        <v>BAJO</v>
      </c>
      <c r="N62" s="228"/>
      <c r="O62" s="178"/>
      <c r="P62" s="178"/>
      <c r="Q62" s="178"/>
      <c r="R62" s="179"/>
      <c r="S62" s="179"/>
      <c r="T62" s="180"/>
    </row>
    <row r="63" spans="1:20" s="181" customFormat="1" ht="78" hidden="1" customHeight="1" x14ac:dyDescent="0.35">
      <c r="A63" s="250"/>
      <c r="B63" s="253"/>
      <c r="C63" s="226"/>
      <c r="D63" s="256"/>
      <c r="E63" s="176"/>
      <c r="F63" s="176"/>
      <c r="G63" s="226"/>
      <c r="H63" s="226"/>
      <c r="I63" s="219"/>
      <c r="J63" s="177"/>
      <c r="K63" s="213"/>
      <c r="L63" s="213"/>
      <c r="M63" s="219"/>
      <c r="N63" s="229"/>
      <c r="O63" s="182"/>
      <c r="P63" s="182"/>
      <c r="Q63" s="178"/>
      <c r="R63" s="179"/>
      <c r="S63" s="179"/>
      <c r="T63" s="180"/>
    </row>
    <row r="64" spans="1:20" s="181" customFormat="1" ht="78" hidden="1" customHeight="1" x14ac:dyDescent="0.35">
      <c r="A64" s="250"/>
      <c r="B64" s="253"/>
      <c r="C64" s="226"/>
      <c r="D64" s="256"/>
      <c r="E64" s="176"/>
      <c r="F64" s="176"/>
      <c r="G64" s="226"/>
      <c r="H64" s="226"/>
      <c r="I64" s="219"/>
      <c r="J64" s="177"/>
      <c r="K64" s="213"/>
      <c r="L64" s="213"/>
      <c r="M64" s="219"/>
      <c r="N64" s="229"/>
      <c r="O64" s="182"/>
      <c r="P64" s="182"/>
      <c r="Q64" s="178"/>
      <c r="R64" s="179"/>
      <c r="S64" s="179"/>
      <c r="T64" s="180"/>
    </row>
    <row r="65" spans="1:20" s="181" customFormat="1" ht="78" hidden="1" customHeight="1" x14ac:dyDescent="0.35">
      <c r="A65" s="250"/>
      <c r="B65" s="253"/>
      <c r="C65" s="226"/>
      <c r="D65" s="256"/>
      <c r="E65" s="176"/>
      <c r="F65" s="176"/>
      <c r="G65" s="226"/>
      <c r="H65" s="226"/>
      <c r="I65" s="219"/>
      <c r="J65" s="177"/>
      <c r="K65" s="213"/>
      <c r="L65" s="213"/>
      <c r="M65" s="219"/>
      <c r="N65" s="229"/>
      <c r="O65" s="182"/>
      <c r="P65" s="182"/>
      <c r="Q65" s="178"/>
      <c r="R65" s="179"/>
      <c r="S65" s="179"/>
      <c r="T65" s="180"/>
    </row>
    <row r="66" spans="1:20" s="181" customFormat="1" ht="78" hidden="1" customHeight="1" x14ac:dyDescent="0.35">
      <c r="A66" s="251"/>
      <c r="B66" s="254"/>
      <c r="C66" s="227"/>
      <c r="D66" s="257"/>
      <c r="E66" s="176"/>
      <c r="F66" s="185"/>
      <c r="G66" s="227"/>
      <c r="H66" s="227"/>
      <c r="I66" s="220"/>
      <c r="J66" s="177"/>
      <c r="K66" s="213"/>
      <c r="L66" s="213"/>
      <c r="M66" s="220"/>
      <c r="N66" s="230"/>
      <c r="O66" s="183"/>
      <c r="P66" s="183"/>
      <c r="Q66" s="184"/>
      <c r="R66" s="184"/>
      <c r="S66" s="180"/>
      <c r="T66" s="180"/>
    </row>
    <row r="67" spans="1:20" s="187" customFormat="1" ht="78" customHeight="1" x14ac:dyDescent="0.25">
      <c r="A67" s="282" t="s">
        <v>121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</row>
    <row r="68" spans="1:20" s="187" customFormat="1" ht="120" x14ac:dyDescent="0.25">
      <c r="A68" s="246">
        <v>1</v>
      </c>
      <c r="B68" s="232" t="s">
        <v>185</v>
      </c>
      <c r="C68" s="213" t="s">
        <v>34</v>
      </c>
      <c r="D68" s="216" t="s">
        <v>197</v>
      </c>
      <c r="E68" s="188" t="s">
        <v>186</v>
      </c>
      <c r="F68" s="188" t="s">
        <v>198</v>
      </c>
      <c r="G68" s="213">
        <v>3</v>
      </c>
      <c r="H68" s="217">
        <f>('R1CO-Imp'!$C$26)*1</f>
        <v>5</v>
      </c>
      <c r="I68" s="218" t="str">
        <f>IF(OR(AND(G68=1,H68=1),AND(G68=2,H68=1),AND(G68=1,H68=2),AND(G68=2,H68=2),AND(G68=3,H68=1)),"BAJO",IF(OR(AND(G68=4,H68=1),AND(G68=3,H68=2),AND(G68=2,H68=3),AND(G68=1,H68=3)),"MODERADO",IF(OR(AND(G68=5,H68=1),AND(G68=5,H68=2),AND(G68=4,H68=2),AND(G68=4,H68=3),AND(G68=3,H68=3),AND(G68=2,H68=4),AND(G68=1,H68=4),AND(G68=1,H68=5)),"ALTO",IF(OR(AND(G68=5,H68=3),AND(G68=5,H68=4),AND(G68=4,H68=4),AND(G68=3,H68=4),AND(G68=5,H68=5),AND(G68=4,H68=5),AND(G68=3,H68=5),AND(G68=2,H68=5)),"EXTREMO",""))))</f>
        <v>EXTREMO</v>
      </c>
      <c r="J68" s="189" t="s">
        <v>204</v>
      </c>
      <c r="K68" s="212">
        <f>('R1 CO'!$A$81)*1</f>
        <v>2</v>
      </c>
      <c r="L68" s="212">
        <f>('R1 CO'!$H$81)*1</f>
        <v>4</v>
      </c>
      <c r="M68" s="221" t="str">
        <f>IF(OR(AND(K68=1,L68=1),AND(K68=2,L68=1),AND(K68=1,L68=2),AND(K68=2,L68=2),AND(K68=3,L68=1)),"MODERADO",IF(OR(AND(K68=4,L68=1),AND(K68=3,L68=2),AND(K68=2,L68=3),AND(K68=1,L68=3)),"MODERADO",IF(OR(AND(K68=5,L68=1),AND(K68=5,L68=2),AND(K68=4,L68=2),AND(K68=4,L68=3),AND(K68=3,L68=3),AND(K68=2,L68=4),AND(K68=1,L68=4),AND(K68=1,L68=5)),"ALTO",IF(OR(AND(K68=5,L68=3),AND(K68=5,L68=4),AND(K68=4,L68=4),AND(K68=3,L68=4),AND(K68=5,L68=5),AND(K68=4,L68=5),AND(K68=3,L68=5),AND(K68=2,L68=5)),"EXTREMO",""))))</f>
        <v>ALTO</v>
      </c>
      <c r="N68" s="222" t="s">
        <v>15</v>
      </c>
      <c r="O68" s="178" t="s">
        <v>217</v>
      </c>
      <c r="P68" s="178" t="s">
        <v>187</v>
      </c>
      <c r="Q68" s="178" t="s">
        <v>188</v>
      </c>
      <c r="R68" s="190" t="s">
        <v>218</v>
      </c>
      <c r="S68" s="190" t="s">
        <v>219</v>
      </c>
      <c r="T68" s="191" t="s">
        <v>193</v>
      </c>
    </row>
    <row r="69" spans="1:20" s="187" customFormat="1" ht="121.5" customHeight="1" x14ac:dyDescent="0.25">
      <c r="A69" s="246"/>
      <c r="B69" s="232"/>
      <c r="C69" s="213"/>
      <c r="D69" s="216"/>
      <c r="E69" s="176" t="s">
        <v>202</v>
      </c>
      <c r="F69" s="176" t="s">
        <v>199</v>
      </c>
      <c r="G69" s="213"/>
      <c r="H69" s="213"/>
      <c r="I69" s="219"/>
      <c r="J69" s="178" t="s">
        <v>205</v>
      </c>
      <c r="K69" s="213"/>
      <c r="L69" s="213"/>
      <c r="M69" s="221"/>
      <c r="N69" s="222"/>
      <c r="O69" s="182" t="s">
        <v>189</v>
      </c>
      <c r="P69" s="178" t="s">
        <v>190</v>
      </c>
      <c r="Q69" s="178" t="s">
        <v>188</v>
      </c>
      <c r="R69" s="190" t="s">
        <v>218</v>
      </c>
      <c r="S69" s="190" t="s">
        <v>219</v>
      </c>
      <c r="T69" s="191" t="s">
        <v>193</v>
      </c>
    </row>
    <row r="70" spans="1:20" s="187" customFormat="1" ht="120" x14ac:dyDescent="0.25">
      <c r="A70" s="246"/>
      <c r="B70" s="232"/>
      <c r="C70" s="213"/>
      <c r="D70" s="216"/>
      <c r="E70" s="176" t="s">
        <v>203</v>
      </c>
      <c r="F70" s="176" t="s">
        <v>200</v>
      </c>
      <c r="G70" s="213"/>
      <c r="H70" s="213"/>
      <c r="I70" s="219"/>
      <c r="J70" s="178" t="s">
        <v>206</v>
      </c>
      <c r="K70" s="213"/>
      <c r="L70" s="213"/>
      <c r="M70" s="221"/>
      <c r="N70" s="222"/>
      <c r="O70" s="182" t="s">
        <v>215</v>
      </c>
      <c r="P70" s="178" t="s">
        <v>191</v>
      </c>
      <c r="Q70" s="178" t="s">
        <v>192</v>
      </c>
      <c r="R70" s="190" t="s">
        <v>218</v>
      </c>
      <c r="S70" s="190" t="s">
        <v>219</v>
      </c>
      <c r="T70" s="191" t="s">
        <v>193</v>
      </c>
    </row>
    <row r="71" spans="1:20" s="187" customFormat="1" ht="78" customHeight="1" x14ac:dyDescent="0.25">
      <c r="A71" s="246"/>
      <c r="B71" s="232"/>
      <c r="C71" s="213"/>
      <c r="D71" s="216"/>
      <c r="E71" s="181"/>
      <c r="F71" s="176" t="s">
        <v>201</v>
      </c>
      <c r="G71" s="213"/>
      <c r="H71" s="213"/>
      <c r="I71" s="219"/>
      <c r="J71" s="192" t="s">
        <v>207</v>
      </c>
      <c r="K71" s="213"/>
      <c r="L71" s="213"/>
      <c r="M71" s="221"/>
      <c r="N71" s="222"/>
      <c r="O71" s="182"/>
      <c r="P71" s="182"/>
      <c r="Q71" s="178"/>
      <c r="R71" s="190"/>
      <c r="S71" s="190"/>
      <c r="T71" s="193"/>
    </row>
    <row r="72" spans="1:20" s="187" customFormat="1" ht="78" customHeight="1" x14ac:dyDescent="0.25">
      <c r="A72" s="246"/>
      <c r="B72" s="232"/>
      <c r="C72" s="213"/>
      <c r="D72" s="216"/>
      <c r="E72" s="176"/>
      <c r="F72" s="176"/>
      <c r="G72" s="213"/>
      <c r="H72" s="213"/>
      <c r="I72" s="220"/>
      <c r="J72" s="177"/>
      <c r="K72" s="213"/>
      <c r="L72" s="213"/>
      <c r="M72" s="221"/>
      <c r="N72" s="222"/>
      <c r="O72" s="183"/>
      <c r="P72" s="183"/>
      <c r="Q72" s="184"/>
      <c r="R72" s="190"/>
      <c r="S72" s="190"/>
      <c r="T72" s="193"/>
    </row>
    <row r="73" spans="1:20" s="187" customFormat="1" ht="78" hidden="1" customHeight="1" x14ac:dyDescent="0.35">
      <c r="A73" s="214" t="s">
        <v>122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s="187" customFormat="1" ht="78" hidden="1" customHeight="1" x14ac:dyDescent="0.35">
      <c r="A74" s="207"/>
      <c r="B74" s="208"/>
      <c r="C74" s="209"/>
      <c r="D74" s="210"/>
      <c r="E74" s="194"/>
      <c r="F74" s="194"/>
      <c r="G74" s="209"/>
      <c r="H74" s="211" t="e">
        <f>'R1 SI'!O12</f>
        <v>#DIV/0!</v>
      </c>
      <c r="I74" s="205" t="e">
        <f>IF(OR(AND(G74=1,H74=1),AND(G74=2,H74=1),AND(G74=1,H74=2),AND(G74=2,H74=2),AND(G74=3,H74=1)),"BAJO",IF(OR(AND(G74=4,H74=1),AND(G74=3,H74=2),AND(G74=2,H74=3),AND(G74=1,H74=3)),"MODERADO",IF(OR(AND(G74=5,H74=1),AND(G74=5,H74=2),AND(G74=4,H74=2),AND(G74=4,H74=3),AND(G74=3,H74=3),AND(G74=2,H74=4),AND(G74=1,H74=4),AND(G74=1,H74=5)),"ALTO",IF(OR(AND(G74=5,H74=3),AND(G74=5,H74=4),AND(G74=4,H74=4),AND(G74=3,H74=4),AND(G74=5,H74=5),AND(G74=4,H74=5),AND(G74=3,H74=5),AND(G74=2,H74=5)),"EXTREMO",""))))</f>
        <v>#DIV/0!</v>
      </c>
      <c r="J74" s="177"/>
      <c r="K74" s="212">
        <f>('R1 SI'!$A$81)*1</f>
        <v>1</v>
      </c>
      <c r="L74" s="212" t="e">
        <f>('R1 SI'!$H$81)*1</f>
        <v>#DIV/0!</v>
      </c>
      <c r="M74" s="205" t="e">
        <f>IF(OR(AND(K74=1,L74=1),AND(K74=2,L74=1),AND(K74=1,L74=2),AND(K74=2,L74=2),AND(K74=3,L74=1)),"BAJO",IF(OR(AND(K74=4,L74=1),AND(K74=3,L74=2),AND(K74=2,L74=3),AND(K74=1,L74=3)),"MODERADO",IF(OR(AND(K74=5,L74=1),AND(K74=5,L74=2),AND(K74=4,L74=2),AND(K74=4,L74=3),AND(K74=3,L74=3),AND(K74=2,L74=4),AND(K74=1,L74=4),AND(K74=1,L74=5)),"ALTO",IF(OR(AND(K74=5,L74=3),AND(K74=5,L74=4),AND(K74=4,L74=4),AND(K74=3,L74=4),AND(K74=5,L74=5),AND(K74=4,L74=5),AND(K74=3,L74=5),AND(K74=2,L74=5)),"EXTREMO",""))))</f>
        <v>#DIV/0!</v>
      </c>
      <c r="N74" s="206"/>
      <c r="O74" s="195"/>
      <c r="P74" s="195"/>
      <c r="Q74" s="195"/>
      <c r="R74" s="196"/>
      <c r="S74" s="196"/>
      <c r="T74" s="193"/>
    </row>
    <row r="75" spans="1:20" s="187" customFormat="1" ht="78" hidden="1" customHeight="1" x14ac:dyDescent="0.35">
      <c r="A75" s="207"/>
      <c r="B75" s="208"/>
      <c r="C75" s="209"/>
      <c r="D75" s="210"/>
      <c r="E75" s="194"/>
      <c r="F75" s="194"/>
      <c r="G75" s="209"/>
      <c r="H75" s="209"/>
      <c r="I75" s="205"/>
      <c r="J75" s="177"/>
      <c r="K75" s="213"/>
      <c r="L75" s="213"/>
      <c r="M75" s="205"/>
      <c r="N75" s="206"/>
      <c r="O75" s="197"/>
      <c r="P75" s="197"/>
      <c r="Q75" s="195"/>
      <c r="R75" s="196"/>
      <c r="S75" s="196"/>
      <c r="T75" s="193"/>
    </row>
    <row r="76" spans="1:20" s="187" customFormat="1" ht="78" hidden="1" customHeight="1" x14ac:dyDescent="0.35">
      <c r="A76" s="207"/>
      <c r="B76" s="208"/>
      <c r="C76" s="209"/>
      <c r="D76" s="210"/>
      <c r="E76" s="194"/>
      <c r="F76" s="194"/>
      <c r="G76" s="209"/>
      <c r="H76" s="209"/>
      <c r="I76" s="205"/>
      <c r="J76" s="177"/>
      <c r="K76" s="213"/>
      <c r="L76" s="213"/>
      <c r="M76" s="205"/>
      <c r="N76" s="206"/>
      <c r="O76" s="197"/>
      <c r="P76" s="197"/>
      <c r="Q76" s="195"/>
      <c r="R76" s="196"/>
      <c r="S76" s="196"/>
      <c r="T76" s="193"/>
    </row>
    <row r="77" spans="1:20" s="187" customFormat="1" ht="78" hidden="1" customHeight="1" x14ac:dyDescent="0.35">
      <c r="A77" s="207"/>
      <c r="B77" s="208"/>
      <c r="C77" s="209"/>
      <c r="D77" s="210"/>
      <c r="E77" s="194"/>
      <c r="F77" s="194"/>
      <c r="G77" s="209"/>
      <c r="H77" s="209"/>
      <c r="I77" s="205"/>
      <c r="J77" s="177"/>
      <c r="K77" s="213"/>
      <c r="L77" s="213"/>
      <c r="M77" s="205"/>
      <c r="N77" s="206"/>
      <c r="O77" s="197"/>
      <c r="P77" s="197"/>
      <c r="Q77" s="195"/>
      <c r="R77" s="196"/>
      <c r="S77" s="196"/>
      <c r="T77" s="193"/>
    </row>
    <row r="78" spans="1:20" s="187" customFormat="1" ht="78" hidden="1" customHeight="1" x14ac:dyDescent="0.35">
      <c r="A78" s="207"/>
      <c r="B78" s="208"/>
      <c r="C78" s="209"/>
      <c r="D78" s="210"/>
      <c r="E78" s="194"/>
      <c r="F78" s="198"/>
      <c r="G78" s="209"/>
      <c r="H78" s="209"/>
      <c r="I78" s="205"/>
      <c r="J78" s="177"/>
      <c r="K78" s="213"/>
      <c r="L78" s="213"/>
      <c r="M78" s="205"/>
      <c r="N78" s="206"/>
      <c r="O78" s="199"/>
      <c r="P78" s="199"/>
      <c r="Q78" s="200"/>
      <c r="R78" s="200"/>
      <c r="S78" s="193"/>
      <c r="T78" s="193"/>
    </row>
    <row r="79" spans="1:20" s="187" customFormat="1" ht="78" hidden="1" customHeight="1" x14ac:dyDescent="0.35">
      <c r="A79" s="207"/>
      <c r="B79" s="208"/>
      <c r="C79" s="209"/>
      <c r="D79" s="210"/>
      <c r="E79" s="194"/>
      <c r="F79" s="194"/>
      <c r="G79" s="209"/>
      <c r="H79" s="211" t="e">
        <f>'R2 SI'!O12</f>
        <v>#DIV/0!</v>
      </c>
      <c r="I79" s="205" t="e">
        <f>IF(OR(AND(G79=1,H79=1),AND(G79=2,H79=1),AND(G79=1,H79=2),AND(G79=2,H79=2),AND(G79=3,H79=1)),"BAJO",IF(OR(AND(G79=4,H79=1),AND(G79=3,H79=2),AND(G79=2,H79=3),AND(G79=1,H79=3)),"MODERADO",IF(OR(AND(G79=5,H79=1),AND(G79=5,H79=2),AND(G79=4,H79=2),AND(G79=4,H79=3),AND(G79=3,H79=3),AND(G79=2,H79=4),AND(G79=1,H79=4),AND(G79=1,H79=5)),"ALTO",IF(OR(AND(G79=5,H79=3),AND(G79=5,H79=4),AND(G79=4,H79=4),AND(G79=3,H79=4),AND(G79=5,H79=5),AND(G79=4,H79=5),AND(G79=3,H79=5),AND(G79=2,H79=5)),"EXTREMO",""))))</f>
        <v>#DIV/0!</v>
      </c>
      <c r="J79" s="177"/>
      <c r="K79" s="212">
        <f>('R2 SI'!$A$81)*1</f>
        <v>1</v>
      </c>
      <c r="L79" s="212" t="e">
        <f>('R2 SI'!$H$81)*1</f>
        <v>#DIV/0!</v>
      </c>
      <c r="M79" s="205" t="e">
        <f>IF(OR(AND(K79=1,L79=1),AND(K79=2,L79=1),AND(K79=1,L79=2),AND(K79=2,L79=2),AND(K79=3,L79=1)),"BAJO",IF(OR(AND(K79=4,L79=1),AND(K79=3,L79=2),AND(K79=2,L79=3),AND(K79=1,L79=3)),"MODERADO",IF(OR(AND(K79=5,L79=1),AND(K79=5,L79=2),AND(K79=4,L79=2),AND(K79=4,L79=3),AND(K79=3,L79=3),AND(K79=2,L79=4),AND(K79=1,L79=4),AND(K79=1,L79=5)),"ALTO",IF(OR(AND(K79=5,L79=3),AND(K79=5,L79=4),AND(K79=4,L79=4),AND(K79=3,L79=4),AND(K79=5,L79=5),AND(K79=4,L79=5),AND(K79=3,L79=5),AND(K79=2,L79=5)),"EXTREMO",""))))</f>
        <v>#DIV/0!</v>
      </c>
      <c r="N79" s="206"/>
      <c r="O79" s="195"/>
      <c r="P79" s="195"/>
      <c r="Q79" s="195"/>
      <c r="R79" s="196"/>
      <c r="S79" s="196"/>
      <c r="T79" s="193"/>
    </row>
    <row r="80" spans="1:20" s="187" customFormat="1" ht="78" hidden="1" customHeight="1" x14ac:dyDescent="0.35">
      <c r="A80" s="207"/>
      <c r="B80" s="208"/>
      <c r="C80" s="209"/>
      <c r="D80" s="210"/>
      <c r="E80" s="194"/>
      <c r="F80" s="194"/>
      <c r="G80" s="209"/>
      <c r="H80" s="209"/>
      <c r="I80" s="205"/>
      <c r="J80" s="177"/>
      <c r="K80" s="213"/>
      <c r="L80" s="213"/>
      <c r="M80" s="205"/>
      <c r="N80" s="206"/>
      <c r="O80" s="197"/>
      <c r="P80" s="197"/>
      <c r="Q80" s="195"/>
      <c r="R80" s="196"/>
      <c r="S80" s="196"/>
      <c r="T80" s="193"/>
    </row>
    <row r="81" spans="1:20" s="187" customFormat="1" ht="78" hidden="1" customHeight="1" x14ac:dyDescent="0.35">
      <c r="A81" s="207"/>
      <c r="B81" s="208"/>
      <c r="C81" s="209"/>
      <c r="D81" s="210"/>
      <c r="E81" s="194"/>
      <c r="F81" s="194"/>
      <c r="G81" s="209"/>
      <c r="H81" s="209"/>
      <c r="I81" s="205"/>
      <c r="J81" s="177"/>
      <c r="K81" s="213"/>
      <c r="L81" s="213"/>
      <c r="M81" s="205"/>
      <c r="N81" s="206"/>
      <c r="O81" s="197"/>
      <c r="P81" s="197"/>
      <c r="Q81" s="195"/>
      <c r="R81" s="196"/>
      <c r="S81" s="196"/>
      <c r="T81" s="193"/>
    </row>
    <row r="82" spans="1:20" s="187" customFormat="1" ht="78" hidden="1" customHeight="1" x14ac:dyDescent="0.35">
      <c r="A82" s="207"/>
      <c r="B82" s="208"/>
      <c r="C82" s="209"/>
      <c r="D82" s="210"/>
      <c r="E82" s="194"/>
      <c r="F82" s="194"/>
      <c r="G82" s="209"/>
      <c r="H82" s="209"/>
      <c r="I82" s="205"/>
      <c r="J82" s="177"/>
      <c r="K82" s="213"/>
      <c r="L82" s="213"/>
      <c r="M82" s="205"/>
      <c r="N82" s="206"/>
      <c r="O82" s="197"/>
      <c r="P82" s="197"/>
      <c r="Q82" s="195"/>
      <c r="R82" s="196"/>
      <c r="S82" s="196"/>
      <c r="T82" s="193"/>
    </row>
    <row r="83" spans="1:20" s="187" customFormat="1" ht="78" hidden="1" customHeight="1" x14ac:dyDescent="0.35">
      <c r="A83" s="207"/>
      <c r="B83" s="208"/>
      <c r="C83" s="209"/>
      <c r="D83" s="210"/>
      <c r="E83" s="194"/>
      <c r="F83" s="198"/>
      <c r="G83" s="209"/>
      <c r="H83" s="209"/>
      <c r="I83" s="205"/>
      <c r="J83" s="177"/>
      <c r="K83" s="213"/>
      <c r="L83" s="213"/>
      <c r="M83" s="205"/>
      <c r="N83" s="206"/>
      <c r="O83" s="199"/>
      <c r="P83" s="199"/>
      <c r="Q83" s="200"/>
      <c r="R83" s="200"/>
      <c r="S83" s="193"/>
      <c r="T83" s="193"/>
    </row>
    <row r="84" spans="1:20" s="187" customFormat="1" ht="78" hidden="1" customHeight="1" x14ac:dyDescent="0.35">
      <c r="A84" s="207"/>
      <c r="B84" s="208"/>
      <c r="C84" s="209"/>
      <c r="D84" s="210"/>
      <c r="E84" s="194"/>
      <c r="F84" s="194"/>
      <c r="G84" s="209"/>
      <c r="H84" s="211" t="e">
        <f>'R3 SI'!O12</f>
        <v>#DIV/0!</v>
      </c>
      <c r="I84" s="205" t="e">
        <f>IF(OR(AND(G84=1,H84=1),AND(G84=2,H84=1),AND(G84=1,H84=2),AND(G84=2,H84=2),AND(G84=3,H84=1)),"BAJO",IF(OR(AND(G84=4,H84=1),AND(G84=3,H84=2),AND(G84=2,H84=3),AND(G84=1,H84=3)),"MODERADO",IF(OR(AND(G84=5,H84=1),AND(G84=5,H84=2),AND(G84=4,H84=2),AND(G84=4,H84=3),AND(G84=3,H84=3),AND(G84=2,H84=4),AND(G84=1,H84=4),AND(G84=1,H84=5)),"ALTO",IF(OR(AND(G84=5,H84=3),AND(G84=5,H84=4),AND(G84=4,H84=4),AND(G84=3,H84=4),AND(G84=5,H84=5),AND(G84=4,H84=5),AND(G84=3,H84=5),AND(G84=2,H84=5)),"EXTREMO",""))))</f>
        <v>#DIV/0!</v>
      </c>
      <c r="J84" s="177"/>
      <c r="K84" s="212">
        <f>('R3 SI'!$A$81)*1</f>
        <v>1</v>
      </c>
      <c r="L84" s="212" t="e">
        <f>('R3 SI'!$H$81)*1</f>
        <v>#DIV/0!</v>
      </c>
      <c r="M84" s="205" t="e">
        <f>IF(OR(AND(K84=1,L84=1),AND(K84=2,L84=1),AND(K84=1,L84=2),AND(K84=2,L84=2),AND(K84=3,L84=1)),"BAJO",IF(OR(AND(K84=4,L84=1),AND(K84=3,L84=2),AND(K84=2,L84=3),AND(K84=1,L84=3)),"MODERADO",IF(OR(AND(K84=5,L84=1),AND(K84=5,L84=2),AND(K84=4,L84=2),AND(K84=4,L84=3),AND(K84=3,L84=3),AND(K84=2,L84=4),AND(K84=1,L84=4),AND(K84=1,L84=5)),"ALTO",IF(OR(AND(K84=5,L84=3),AND(K84=5,L84=4),AND(K84=4,L84=4),AND(K84=3,L84=4),AND(K84=5,L84=5),AND(K84=4,L84=5),AND(K84=3,L84=5),AND(K84=2,L84=5)),"EXTREMO",""))))</f>
        <v>#DIV/0!</v>
      </c>
      <c r="N84" s="206"/>
      <c r="O84" s="195"/>
      <c r="P84" s="195"/>
      <c r="Q84" s="195"/>
      <c r="R84" s="196"/>
      <c r="S84" s="196"/>
      <c r="T84" s="193"/>
    </row>
    <row r="85" spans="1:20" s="187" customFormat="1" ht="78" hidden="1" customHeight="1" x14ac:dyDescent="0.35">
      <c r="A85" s="207"/>
      <c r="B85" s="208"/>
      <c r="C85" s="209"/>
      <c r="D85" s="210"/>
      <c r="E85" s="194"/>
      <c r="F85" s="194"/>
      <c r="G85" s="209"/>
      <c r="H85" s="209"/>
      <c r="I85" s="205"/>
      <c r="J85" s="177"/>
      <c r="K85" s="213"/>
      <c r="L85" s="213"/>
      <c r="M85" s="205"/>
      <c r="N85" s="206"/>
      <c r="O85" s="197"/>
      <c r="P85" s="197"/>
      <c r="Q85" s="195"/>
      <c r="R85" s="196"/>
      <c r="S85" s="196"/>
      <c r="T85" s="193"/>
    </row>
    <row r="86" spans="1:20" s="187" customFormat="1" ht="78" hidden="1" customHeight="1" x14ac:dyDescent="0.35">
      <c r="A86" s="207"/>
      <c r="B86" s="208"/>
      <c r="C86" s="209"/>
      <c r="D86" s="210"/>
      <c r="E86" s="194"/>
      <c r="F86" s="194"/>
      <c r="G86" s="209"/>
      <c r="H86" s="209"/>
      <c r="I86" s="205"/>
      <c r="J86" s="177"/>
      <c r="K86" s="213"/>
      <c r="L86" s="213"/>
      <c r="M86" s="205"/>
      <c r="N86" s="206"/>
      <c r="O86" s="197"/>
      <c r="P86" s="197"/>
      <c r="Q86" s="195"/>
      <c r="R86" s="196"/>
      <c r="S86" s="196"/>
      <c r="T86" s="193"/>
    </row>
    <row r="87" spans="1:20" s="187" customFormat="1" ht="78" hidden="1" customHeight="1" x14ac:dyDescent="0.35">
      <c r="A87" s="207"/>
      <c r="B87" s="208"/>
      <c r="C87" s="209"/>
      <c r="D87" s="210"/>
      <c r="E87" s="194"/>
      <c r="F87" s="194"/>
      <c r="G87" s="209"/>
      <c r="H87" s="209"/>
      <c r="I87" s="205"/>
      <c r="J87" s="177"/>
      <c r="K87" s="213"/>
      <c r="L87" s="213"/>
      <c r="M87" s="205"/>
      <c r="N87" s="206"/>
      <c r="O87" s="197"/>
      <c r="P87" s="197"/>
      <c r="Q87" s="195"/>
      <c r="R87" s="196"/>
      <c r="S87" s="196"/>
      <c r="T87" s="193"/>
    </row>
    <row r="88" spans="1:20" s="187" customFormat="1" ht="78" hidden="1" customHeight="1" x14ac:dyDescent="0.35">
      <c r="A88" s="207"/>
      <c r="B88" s="208"/>
      <c r="C88" s="209"/>
      <c r="D88" s="210"/>
      <c r="E88" s="194"/>
      <c r="F88" s="198"/>
      <c r="G88" s="209"/>
      <c r="H88" s="209"/>
      <c r="I88" s="205"/>
      <c r="J88" s="177"/>
      <c r="K88" s="213"/>
      <c r="L88" s="213"/>
      <c r="M88" s="205"/>
      <c r="N88" s="206"/>
      <c r="O88" s="199"/>
      <c r="P88" s="199"/>
      <c r="Q88" s="200"/>
      <c r="R88" s="200"/>
      <c r="S88" s="193"/>
      <c r="T88" s="193"/>
    </row>
    <row r="89" spans="1:20" s="187" customFormat="1" ht="78" hidden="1" customHeight="1" x14ac:dyDescent="0.35">
      <c r="A89" s="207"/>
      <c r="B89" s="208"/>
      <c r="C89" s="209"/>
      <c r="D89" s="210"/>
      <c r="E89" s="194"/>
      <c r="F89" s="194"/>
      <c r="G89" s="209"/>
      <c r="H89" s="211" t="e">
        <f>'R4 SI'!O12</f>
        <v>#DIV/0!</v>
      </c>
      <c r="I89" s="205" t="e">
        <f>IF(OR(AND(G89=1,H89=1),AND(G89=2,H89=1),AND(G89=1,H89=2),AND(G89=2,H89=2),AND(G89=3,H89=1)),"BAJO",IF(OR(AND(G89=4,H89=1),AND(G89=3,H89=2),AND(G89=2,H89=3),AND(G89=1,H89=3)),"MODERADO",IF(OR(AND(G89=5,H89=1),AND(G89=5,H89=2),AND(G89=4,H89=2),AND(G89=4,H89=3),AND(G89=3,H89=3),AND(G89=2,H89=4),AND(G89=1,H89=4),AND(G89=1,H89=5)),"ALTO",IF(OR(AND(G89=5,H89=3),AND(G89=5,H89=4),AND(G89=4,H89=4),AND(G89=3,H89=4),AND(G89=5,H89=5),AND(G89=4,H89=5),AND(G89=3,H89=5),AND(G89=2,H89=5)),"EXTREMO",""))))</f>
        <v>#DIV/0!</v>
      </c>
      <c r="J89" s="177"/>
      <c r="K89" s="212">
        <f>('R4 SI'!$A$81)*1</f>
        <v>1</v>
      </c>
      <c r="L89" s="212" t="e">
        <f>('R4 SI'!$H$81)*1</f>
        <v>#DIV/0!</v>
      </c>
      <c r="M89" s="205" t="e">
        <f>IF(OR(AND(K89=1,L89=1),AND(K89=2,L89=1),AND(K89=1,L89=2),AND(K89=2,L89=2),AND(K89=3,L89=1)),"BAJO",IF(OR(AND(K89=4,L89=1),AND(K89=3,L89=2),AND(K89=2,L89=3),AND(K89=1,L89=3)),"MODERADO",IF(OR(AND(K89=5,L89=1),AND(K89=5,L89=2),AND(K89=4,L89=2),AND(K89=4,L89=3),AND(K89=3,L89=3),AND(K89=2,L89=4),AND(K89=1,L89=4),AND(K89=1,L89=5)),"ALTO",IF(OR(AND(K89=5,L89=3),AND(K89=5,L89=4),AND(K89=4,L89=4),AND(K89=3,L89=4),AND(K89=5,L89=5),AND(K89=4,L89=5),AND(K89=3,L89=5),AND(K89=2,L89=5)),"EXTREMO",""))))</f>
        <v>#DIV/0!</v>
      </c>
      <c r="N89" s="206"/>
      <c r="O89" s="195"/>
      <c r="P89" s="195"/>
      <c r="Q89" s="195"/>
      <c r="R89" s="196"/>
      <c r="S89" s="196"/>
      <c r="T89" s="193"/>
    </row>
    <row r="90" spans="1:20" s="187" customFormat="1" ht="78" hidden="1" customHeight="1" x14ac:dyDescent="0.35">
      <c r="A90" s="207"/>
      <c r="B90" s="208"/>
      <c r="C90" s="209"/>
      <c r="D90" s="210"/>
      <c r="E90" s="194"/>
      <c r="F90" s="194"/>
      <c r="G90" s="209"/>
      <c r="H90" s="209"/>
      <c r="I90" s="205"/>
      <c r="J90" s="177"/>
      <c r="K90" s="213"/>
      <c r="L90" s="213"/>
      <c r="M90" s="205"/>
      <c r="N90" s="206"/>
      <c r="O90" s="197"/>
      <c r="P90" s="197"/>
      <c r="Q90" s="195"/>
      <c r="R90" s="196"/>
      <c r="S90" s="196"/>
      <c r="T90" s="193"/>
    </row>
    <row r="91" spans="1:20" s="187" customFormat="1" ht="78" hidden="1" customHeight="1" x14ac:dyDescent="0.35">
      <c r="A91" s="207"/>
      <c r="B91" s="208"/>
      <c r="C91" s="209"/>
      <c r="D91" s="210"/>
      <c r="E91" s="194"/>
      <c r="F91" s="194"/>
      <c r="G91" s="209"/>
      <c r="H91" s="209"/>
      <c r="I91" s="205"/>
      <c r="J91" s="177"/>
      <c r="K91" s="213"/>
      <c r="L91" s="213"/>
      <c r="M91" s="205"/>
      <c r="N91" s="206"/>
      <c r="O91" s="197"/>
      <c r="P91" s="197"/>
      <c r="Q91" s="195"/>
      <c r="R91" s="196"/>
      <c r="S91" s="196"/>
      <c r="T91" s="193"/>
    </row>
    <row r="92" spans="1:20" s="187" customFormat="1" ht="78" hidden="1" customHeight="1" x14ac:dyDescent="0.35">
      <c r="A92" s="207"/>
      <c r="B92" s="208"/>
      <c r="C92" s="209"/>
      <c r="D92" s="210"/>
      <c r="E92" s="194"/>
      <c r="F92" s="194"/>
      <c r="G92" s="209"/>
      <c r="H92" s="209"/>
      <c r="I92" s="205"/>
      <c r="J92" s="177"/>
      <c r="K92" s="213"/>
      <c r="L92" s="213"/>
      <c r="M92" s="205"/>
      <c r="N92" s="206"/>
      <c r="O92" s="197"/>
      <c r="P92" s="197"/>
      <c r="Q92" s="195"/>
      <c r="R92" s="196"/>
      <c r="S92" s="196"/>
      <c r="T92" s="193"/>
    </row>
    <row r="93" spans="1:20" s="187" customFormat="1" ht="78" hidden="1" customHeight="1" x14ac:dyDescent="0.35">
      <c r="A93" s="207"/>
      <c r="B93" s="208"/>
      <c r="C93" s="209"/>
      <c r="D93" s="210"/>
      <c r="E93" s="194"/>
      <c r="F93" s="198"/>
      <c r="G93" s="209"/>
      <c r="H93" s="209"/>
      <c r="I93" s="205"/>
      <c r="J93" s="177"/>
      <c r="K93" s="213"/>
      <c r="L93" s="213"/>
      <c r="M93" s="205"/>
      <c r="N93" s="206"/>
      <c r="O93" s="199"/>
      <c r="P93" s="199"/>
      <c r="Q93" s="200"/>
      <c r="R93" s="200"/>
      <c r="S93" s="193"/>
      <c r="T93" s="193"/>
    </row>
    <row r="94" spans="1:20" s="187" customFormat="1" ht="78" hidden="1" customHeight="1" x14ac:dyDescent="0.35">
      <c r="A94" s="207"/>
      <c r="B94" s="208"/>
      <c r="C94" s="209"/>
      <c r="D94" s="210"/>
      <c r="E94" s="194"/>
      <c r="F94" s="194"/>
      <c r="G94" s="209"/>
      <c r="H94" s="211" t="e">
        <f>'R5 SI'!O12</f>
        <v>#DIV/0!</v>
      </c>
      <c r="I94" s="205" t="e">
        <f>IF(OR(AND(G94=1,H94=1),AND(G94=2,H94=1),AND(G94=1,H94=2),AND(G94=2,H94=2),AND(G94=3,H94=1)),"BAJO",IF(OR(AND(G94=4,H94=1),AND(G94=3,H94=2),AND(G94=2,H94=3),AND(G94=1,H94=3)),"MODERADO",IF(OR(AND(G94=5,H94=1),AND(G94=5,H94=2),AND(G94=4,H94=2),AND(G94=4,H94=3),AND(G94=3,H94=3),AND(G94=2,H94=4),AND(G94=1,H94=4),AND(G94=1,H94=5)),"ALTO",IF(OR(AND(G94=5,H94=3),AND(G94=5,H94=4),AND(G94=4,H94=4),AND(G94=3,H94=4),AND(G94=5,H94=5),AND(G94=4,H94=5),AND(G94=3,H94=5),AND(G94=2,H94=5)),"EXTREMO",""))))</f>
        <v>#DIV/0!</v>
      </c>
      <c r="J94" s="177"/>
      <c r="K94" s="212">
        <f>('R5 SI'!$A$81)*1</f>
        <v>1</v>
      </c>
      <c r="L94" s="212" t="e">
        <f>('R5 SI'!$H$81)*1</f>
        <v>#DIV/0!</v>
      </c>
      <c r="M94" s="205" t="e">
        <f>IF(OR(AND(K94=1,L94=1),AND(K94=2,L94=1),AND(K94=1,L94=2),AND(K94=2,L94=2),AND(K94=3,L94=1)),"BAJO",IF(OR(AND(K94=4,L94=1),AND(K94=3,L94=2),AND(K94=2,L94=3),AND(K94=1,L94=3)),"MODERADO",IF(OR(AND(K94=5,L94=1),AND(K94=5,L94=2),AND(K94=4,L94=2),AND(K94=4,L94=3),AND(K94=3,L94=3),AND(K94=2,L94=4),AND(K94=1,L94=4),AND(K94=1,L94=5)),"ALTO",IF(OR(AND(K94=5,L94=3),AND(K94=5,L94=4),AND(K94=4,L94=4),AND(K94=3,L94=4),AND(K94=5,L94=5),AND(K94=4,L94=5),AND(K94=3,L94=5),AND(K94=2,L94=5)),"EXTREMO",""))))</f>
        <v>#DIV/0!</v>
      </c>
      <c r="N94" s="206"/>
      <c r="O94" s="195"/>
      <c r="P94" s="195"/>
      <c r="Q94" s="195"/>
      <c r="R94" s="196"/>
      <c r="S94" s="196"/>
      <c r="T94" s="193"/>
    </row>
    <row r="95" spans="1:20" s="187" customFormat="1" ht="78" hidden="1" customHeight="1" x14ac:dyDescent="0.35">
      <c r="A95" s="207"/>
      <c r="B95" s="208"/>
      <c r="C95" s="209"/>
      <c r="D95" s="210"/>
      <c r="E95" s="194"/>
      <c r="F95" s="194"/>
      <c r="G95" s="209"/>
      <c r="H95" s="209"/>
      <c r="I95" s="205"/>
      <c r="J95" s="177"/>
      <c r="K95" s="213"/>
      <c r="L95" s="213"/>
      <c r="M95" s="205"/>
      <c r="N95" s="206"/>
      <c r="O95" s="197"/>
      <c r="P95" s="197"/>
      <c r="Q95" s="195"/>
      <c r="R95" s="196"/>
      <c r="S95" s="196"/>
      <c r="T95" s="193"/>
    </row>
    <row r="96" spans="1:20" s="187" customFormat="1" ht="78" hidden="1" customHeight="1" x14ac:dyDescent="0.35">
      <c r="A96" s="207"/>
      <c r="B96" s="208"/>
      <c r="C96" s="209"/>
      <c r="D96" s="210"/>
      <c r="E96" s="194"/>
      <c r="F96" s="194"/>
      <c r="G96" s="209"/>
      <c r="H96" s="209"/>
      <c r="I96" s="205"/>
      <c r="J96" s="177"/>
      <c r="K96" s="213"/>
      <c r="L96" s="213"/>
      <c r="M96" s="205"/>
      <c r="N96" s="206"/>
      <c r="O96" s="197"/>
      <c r="P96" s="197"/>
      <c r="Q96" s="195"/>
      <c r="R96" s="196"/>
      <c r="S96" s="196"/>
      <c r="T96" s="193"/>
    </row>
    <row r="97" spans="1:20" s="187" customFormat="1" ht="78" hidden="1" customHeight="1" x14ac:dyDescent="0.35">
      <c r="A97" s="207"/>
      <c r="B97" s="208"/>
      <c r="C97" s="209"/>
      <c r="D97" s="210"/>
      <c r="E97" s="194"/>
      <c r="F97" s="194"/>
      <c r="G97" s="209"/>
      <c r="H97" s="209"/>
      <c r="I97" s="205"/>
      <c r="J97" s="177"/>
      <c r="K97" s="213"/>
      <c r="L97" s="213"/>
      <c r="M97" s="205"/>
      <c r="N97" s="206"/>
      <c r="O97" s="197"/>
      <c r="P97" s="197"/>
      <c r="Q97" s="195"/>
      <c r="R97" s="196"/>
      <c r="S97" s="196"/>
      <c r="T97" s="193"/>
    </row>
    <row r="98" spans="1:20" s="174" customFormat="1" ht="24" hidden="1" customHeight="1" x14ac:dyDescent="0.25">
      <c r="A98" s="207"/>
      <c r="B98" s="208"/>
      <c r="C98" s="209"/>
      <c r="D98" s="210"/>
      <c r="E98" s="194"/>
      <c r="F98" s="198"/>
      <c r="G98" s="209"/>
      <c r="H98" s="209"/>
      <c r="I98" s="205"/>
      <c r="J98" s="177"/>
      <c r="K98" s="213"/>
      <c r="L98" s="213"/>
      <c r="M98" s="205"/>
      <c r="N98" s="206"/>
      <c r="O98" s="199"/>
      <c r="P98" s="199"/>
      <c r="Q98" s="200"/>
      <c r="R98" s="200"/>
      <c r="S98" s="193"/>
      <c r="T98" s="193"/>
    </row>
    <row r="99" spans="1:20" s="174" customFormat="1" ht="16.5" x14ac:dyDescent="0.3">
      <c r="A99" s="201"/>
      <c r="Q99" s="202"/>
      <c r="R99" s="202"/>
    </row>
    <row r="100" spans="1:20" s="174" customFormat="1" ht="15" customHeight="1" x14ac:dyDescent="0.3">
      <c r="A100" s="201"/>
      <c r="Q100" s="202"/>
      <c r="R100" s="202"/>
    </row>
    <row r="101" spans="1:20" s="174" customFormat="1" ht="16.5" x14ac:dyDescent="0.3">
      <c r="A101" s="201"/>
      <c r="K101" s="203"/>
      <c r="L101" s="203"/>
      <c r="M101" s="203"/>
      <c r="N101" s="203"/>
      <c r="O101" s="203"/>
      <c r="P101" s="203"/>
      <c r="Q101" s="203"/>
      <c r="R101" s="203"/>
      <c r="S101" s="203"/>
    </row>
    <row r="102" spans="1:20" s="174" customFormat="1" ht="16.5" x14ac:dyDescent="0.3">
      <c r="A102" s="201"/>
      <c r="K102" s="278" t="s">
        <v>184</v>
      </c>
      <c r="L102" s="278"/>
      <c r="M102" s="278"/>
      <c r="N102" s="278"/>
      <c r="O102" s="278"/>
      <c r="P102" s="278"/>
      <c r="Q102" s="278"/>
      <c r="R102" s="278"/>
      <c r="S102" s="279" t="s">
        <v>39</v>
      </c>
      <c r="T102" s="280"/>
    </row>
    <row r="103" spans="1:20" s="174" customFormat="1" ht="16.5" x14ac:dyDescent="0.3">
      <c r="A103" s="201"/>
      <c r="K103" s="278"/>
      <c r="L103" s="278"/>
      <c r="M103" s="278"/>
      <c r="N103" s="278"/>
      <c r="O103" s="278"/>
      <c r="P103" s="278"/>
      <c r="Q103" s="278"/>
      <c r="R103" s="278"/>
      <c r="S103" s="280"/>
      <c r="T103" s="280"/>
    </row>
    <row r="104" spans="1:20" s="174" customFormat="1" ht="16.5" x14ac:dyDescent="0.3">
      <c r="A104" s="201"/>
      <c r="K104" s="278"/>
      <c r="L104" s="278"/>
      <c r="M104" s="278"/>
      <c r="N104" s="278"/>
      <c r="O104" s="278"/>
      <c r="P104" s="278"/>
      <c r="Q104" s="278"/>
      <c r="R104" s="278"/>
      <c r="S104" s="280"/>
      <c r="T104" s="280"/>
    </row>
    <row r="105" spans="1:20" s="174" customFormat="1" ht="16.5" x14ac:dyDescent="0.3">
      <c r="A105" s="201"/>
      <c r="K105" s="278"/>
      <c r="L105" s="278"/>
      <c r="M105" s="278"/>
      <c r="N105" s="278"/>
      <c r="O105" s="278"/>
      <c r="P105" s="278"/>
      <c r="Q105" s="278"/>
      <c r="R105" s="278"/>
      <c r="S105" s="280"/>
      <c r="T105" s="280"/>
    </row>
  </sheetData>
  <sheetProtection selectLockedCells="1" selectUnlockedCells="1"/>
  <dataConsolidate/>
  <mergeCells count="222">
    <mergeCell ref="A12:A14"/>
    <mergeCell ref="A11:T11"/>
    <mergeCell ref="K102:R105"/>
    <mergeCell ref="S102:T105"/>
    <mergeCell ref="N36:N40"/>
    <mergeCell ref="G36:G40"/>
    <mergeCell ref="H36:H40"/>
    <mergeCell ref="E12:E14"/>
    <mergeCell ref="A31:A35"/>
    <mergeCell ref="F12:F14"/>
    <mergeCell ref="I36:I40"/>
    <mergeCell ref="A36:A40"/>
    <mergeCell ref="B36:B40"/>
    <mergeCell ref="C36:C40"/>
    <mergeCell ref="D36:D40"/>
    <mergeCell ref="D31:D35"/>
    <mergeCell ref="I31:I35"/>
    <mergeCell ref="N31:N35"/>
    <mergeCell ref="H31:H35"/>
    <mergeCell ref="G57:G61"/>
    <mergeCell ref="N47:N51"/>
    <mergeCell ref="L21:L25"/>
    <mergeCell ref="A67:T67"/>
    <mergeCell ref="K12:M12"/>
    <mergeCell ref="N5:T5"/>
    <mergeCell ref="C4:M4"/>
    <mergeCell ref="C7:T7"/>
    <mergeCell ref="A6:T6"/>
    <mergeCell ref="C5:M5"/>
    <mergeCell ref="A7:B7"/>
    <mergeCell ref="A1:B5"/>
    <mergeCell ref="C1:T1"/>
    <mergeCell ref="C3:T3"/>
    <mergeCell ref="N4:T4"/>
    <mergeCell ref="C2:T2"/>
    <mergeCell ref="K13:K14"/>
    <mergeCell ref="G31:G35"/>
    <mergeCell ref="K31:K35"/>
    <mergeCell ref="L31:L35"/>
    <mergeCell ref="M36:M40"/>
    <mergeCell ref="B21:B25"/>
    <mergeCell ref="C21:C25"/>
    <mergeCell ref="D21:D25"/>
    <mergeCell ref="G21:G25"/>
    <mergeCell ref="H21:H25"/>
    <mergeCell ref="I21:I25"/>
    <mergeCell ref="K21:K25"/>
    <mergeCell ref="M13:M14"/>
    <mergeCell ref="A68:A72"/>
    <mergeCell ref="B68:B72"/>
    <mergeCell ref="C68:C72"/>
    <mergeCell ref="A41:T41"/>
    <mergeCell ref="A62:A66"/>
    <mergeCell ref="B62:B66"/>
    <mergeCell ref="C62:C66"/>
    <mergeCell ref="D62:D66"/>
    <mergeCell ref="I47:I51"/>
    <mergeCell ref="K47:K51"/>
    <mergeCell ref="L47:L51"/>
    <mergeCell ref="M47:M51"/>
    <mergeCell ref="B47:B51"/>
    <mergeCell ref="C47:C51"/>
    <mergeCell ref="D47:D51"/>
    <mergeCell ref="G47:G51"/>
    <mergeCell ref="H47:H51"/>
    <mergeCell ref="A57:A61"/>
    <mergeCell ref="B57:B61"/>
    <mergeCell ref="C57:C61"/>
    <mergeCell ref="D57:D61"/>
    <mergeCell ref="I57:I61"/>
    <mergeCell ref="H57:H61"/>
    <mergeCell ref="A52:A56"/>
    <mergeCell ref="C10:T10"/>
    <mergeCell ref="L13:L14"/>
    <mergeCell ref="A8:B8"/>
    <mergeCell ref="I13:I14"/>
    <mergeCell ref="L26:L30"/>
    <mergeCell ref="M26:M30"/>
    <mergeCell ref="N26:N30"/>
    <mergeCell ref="A9:B9"/>
    <mergeCell ref="M16:M20"/>
    <mergeCell ref="N16:N20"/>
    <mergeCell ref="C8:T8"/>
    <mergeCell ref="G12:I12"/>
    <mergeCell ref="H13:H14"/>
    <mergeCell ref="A15:T15"/>
    <mergeCell ref="T13:T14"/>
    <mergeCell ref="R13:S13"/>
    <mergeCell ref="C12:C14"/>
    <mergeCell ref="D12:D14"/>
    <mergeCell ref="Q13:Q14"/>
    <mergeCell ref="N12:T12"/>
    <mergeCell ref="C9:T9"/>
    <mergeCell ref="J12:J14"/>
    <mergeCell ref="A10:B10"/>
    <mergeCell ref="G13:G14"/>
    <mergeCell ref="N13:N14"/>
    <mergeCell ref="O13:O14"/>
    <mergeCell ref="P13:P14"/>
    <mergeCell ref="A21:A25"/>
    <mergeCell ref="N21:N25"/>
    <mergeCell ref="A26:A30"/>
    <mergeCell ref="B26:B30"/>
    <mergeCell ref="C26:C30"/>
    <mergeCell ref="D26:D30"/>
    <mergeCell ref="G26:G30"/>
    <mergeCell ref="H26:H30"/>
    <mergeCell ref="I26:I30"/>
    <mergeCell ref="K26:K30"/>
    <mergeCell ref="A16:A20"/>
    <mergeCell ref="B16:B20"/>
    <mergeCell ref="C16:C20"/>
    <mergeCell ref="D16:D20"/>
    <mergeCell ref="G16:G20"/>
    <mergeCell ref="H16:H20"/>
    <mergeCell ref="I16:I20"/>
    <mergeCell ref="K16:K20"/>
    <mergeCell ref="L16:L20"/>
    <mergeCell ref="B12:B14"/>
    <mergeCell ref="M21:M25"/>
    <mergeCell ref="B52:B56"/>
    <mergeCell ref="C52:C56"/>
    <mergeCell ref="D52:D56"/>
    <mergeCell ref="G52:G56"/>
    <mergeCell ref="H52:H56"/>
    <mergeCell ref="I52:I56"/>
    <mergeCell ref="K52:K56"/>
    <mergeCell ref="L52:L56"/>
    <mergeCell ref="M52:M56"/>
    <mergeCell ref="A47:A51"/>
    <mergeCell ref="K36:K40"/>
    <mergeCell ref="M31:M35"/>
    <mergeCell ref="L36:L40"/>
    <mergeCell ref="B31:B35"/>
    <mergeCell ref="C31:C35"/>
    <mergeCell ref="A42:A46"/>
    <mergeCell ref="B42:B46"/>
    <mergeCell ref="C42:C46"/>
    <mergeCell ref="D42:D46"/>
    <mergeCell ref="G42:G46"/>
    <mergeCell ref="H42:H46"/>
    <mergeCell ref="I42:I46"/>
    <mergeCell ref="K42:K46"/>
    <mergeCell ref="L42:L46"/>
    <mergeCell ref="D68:D72"/>
    <mergeCell ref="G68:G72"/>
    <mergeCell ref="H68:H72"/>
    <mergeCell ref="I68:I72"/>
    <mergeCell ref="K68:K72"/>
    <mergeCell ref="L68:L72"/>
    <mergeCell ref="M68:M72"/>
    <mergeCell ref="N68:N72"/>
    <mergeCell ref="M42:M46"/>
    <mergeCell ref="N42:N46"/>
    <mergeCell ref="N52:N56"/>
    <mergeCell ref="H62:H66"/>
    <mergeCell ref="G62:G66"/>
    <mergeCell ref="K62:K66"/>
    <mergeCell ref="I62:I66"/>
    <mergeCell ref="N57:N61"/>
    <mergeCell ref="M57:M61"/>
    <mergeCell ref="L57:L61"/>
    <mergeCell ref="N62:N66"/>
    <mergeCell ref="M62:M66"/>
    <mergeCell ref="L62:L66"/>
    <mergeCell ref="K57:K61"/>
    <mergeCell ref="A73:T73"/>
    <mergeCell ref="A74:A78"/>
    <mergeCell ref="B74:B78"/>
    <mergeCell ref="C74:C78"/>
    <mergeCell ref="D74:D78"/>
    <mergeCell ref="G74:G78"/>
    <mergeCell ref="H74:H78"/>
    <mergeCell ref="I74:I78"/>
    <mergeCell ref="K74:K78"/>
    <mergeCell ref="L74:L78"/>
    <mergeCell ref="M74:M78"/>
    <mergeCell ref="N74:N78"/>
    <mergeCell ref="M84:M88"/>
    <mergeCell ref="N84:N88"/>
    <mergeCell ref="A79:A83"/>
    <mergeCell ref="B79:B83"/>
    <mergeCell ref="C79:C83"/>
    <mergeCell ref="D79:D83"/>
    <mergeCell ref="G79:G83"/>
    <mergeCell ref="H79:H83"/>
    <mergeCell ref="I79:I83"/>
    <mergeCell ref="K79:K83"/>
    <mergeCell ref="L79:L83"/>
    <mergeCell ref="M79:M83"/>
    <mergeCell ref="N79:N83"/>
    <mergeCell ref="A84:A88"/>
    <mergeCell ref="B84:B88"/>
    <mergeCell ref="C84:C88"/>
    <mergeCell ref="D84:D88"/>
    <mergeCell ref="G84:G88"/>
    <mergeCell ref="H84:H88"/>
    <mergeCell ref="I84:I88"/>
    <mergeCell ref="K84:K88"/>
    <mergeCell ref="L84:L88"/>
    <mergeCell ref="M94:M98"/>
    <mergeCell ref="N94:N98"/>
    <mergeCell ref="A89:A93"/>
    <mergeCell ref="B89:B93"/>
    <mergeCell ref="C89:C93"/>
    <mergeCell ref="D89:D93"/>
    <mergeCell ref="G89:G93"/>
    <mergeCell ref="H89:H93"/>
    <mergeCell ref="I89:I93"/>
    <mergeCell ref="K89:K93"/>
    <mergeCell ref="L89:L93"/>
    <mergeCell ref="M89:M93"/>
    <mergeCell ref="N89:N93"/>
    <mergeCell ref="A94:A98"/>
    <mergeCell ref="B94:B98"/>
    <mergeCell ref="C94:C98"/>
    <mergeCell ref="D94:D98"/>
    <mergeCell ref="G94:G98"/>
    <mergeCell ref="H94:H98"/>
    <mergeCell ref="I94:I98"/>
    <mergeCell ref="K94:K98"/>
    <mergeCell ref="L94:L98"/>
  </mergeCells>
  <conditionalFormatting sqref="I57:I66 M57:M66">
    <cfRule type="containsText" dxfId="286" priority="117" stopIfTrue="1" operator="containsText" text="EXTREMO">
      <formula>NOT(ISERROR(SEARCH("EXTREMO",I57)))</formula>
    </cfRule>
    <cfRule type="containsText" dxfId="285" priority="118" stopIfTrue="1" operator="containsText" text="ALTO">
      <formula>NOT(ISERROR(SEARCH("ALTO",I57)))</formula>
    </cfRule>
    <cfRule type="containsText" dxfId="284" priority="119" stopIfTrue="1" operator="containsText" text="MODERADO">
      <formula>NOT(ISERROR(SEARCH("MODERADO",I57)))</formula>
    </cfRule>
    <cfRule type="containsText" dxfId="283" priority="120" stopIfTrue="1" operator="containsText" text="BAJO">
      <formula>NOT(ISERROR(SEARCH("BAJO",I57)))</formula>
    </cfRule>
  </conditionalFormatting>
  <conditionalFormatting sqref="M31:M40">
    <cfRule type="containsText" dxfId="282" priority="109" stopIfTrue="1" operator="containsText" text="EXTREMO">
      <formula>NOT(ISERROR(SEARCH("EXTREMO",M31)))</formula>
    </cfRule>
    <cfRule type="containsText" dxfId="281" priority="110" stopIfTrue="1" operator="containsText" text="ALTO">
      <formula>NOT(ISERROR(SEARCH("ALTO",M31)))</formula>
    </cfRule>
    <cfRule type="containsText" dxfId="280" priority="111" stopIfTrue="1" operator="containsText" text="MODERADO">
      <formula>NOT(ISERROR(SEARCH("MODERADO",M31)))</formula>
    </cfRule>
    <cfRule type="containsText" dxfId="279" priority="112" stopIfTrue="1" operator="containsText" text="BAJO">
      <formula>NOT(ISERROR(SEARCH("BAJO",M31)))</formula>
    </cfRule>
  </conditionalFormatting>
  <conditionalFormatting sqref="I16:I20 I26:I40">
    <cfRule type="containsText" dxfId="278" priority="65" stopIfTrue="1" operator="containsText" text="EXTREMO">
      <formula>NOT(ISERROR(SEARCH("EXTREMO",I16)))</formula>
    </cfRule>
    <cfRule type="containsText" dxfId="277" priority="66" stopIfTrue="1" operator="containsText" text="ALTO">
      <formula>NOT(ISERROR(SEARCH("ALTO",I16)))</formula>
    </cfRule>
    <cfRule type="containsText" dxfId="276" priority="67" stopIfTrue="1" operator="containsText" text="MODERADO">
      <formula>NOT(ISERROR(SEARCH("MODERADO",I16)))</formula>
    </cfRule>
    <cfRule type="containsText" dxfId="275" priority="68" stopIfTrue="1" operator="containsText" text="BAJO">
      <formula>NOT(ISERROR(SEARCH("BAJO",I16)))</formula>
    </cfRule>
  </conditionalFormatting>
  <conditionalFormatting sqref="M26:M30">
    <cfRule type="containsText" dxfId="274" priority="61" stopIfTrue="1" operator="containsText" text="EXTREMO">
      <formula>NOT(ISERROR(SEARCH("EXTREMO",M26)))</formula>
    </cfRule>
    <cfRule type="containsText" dxfId="273" priority="62" stopIfTrue="1" operator="containsText" text="ALTO">
      <formula>NOT(ISERROR(SEARCH("ALTO",M26)))</formula>
    </cfRule>
    <cfRule type="containsText" dxfId="272" priority="63" stopIfTrue="1" operator="containsText" text="MODERADO">
      <formula>NOT(ISERROR(SEARCH("MODERADO",M26)))</formula>
    </cfRule>
    <cfRule type="containsText" dxfId="271" priority="64" stopIfTrue="1" operator="containsText" text="BAJO">
      <formula>NOT(ISERROR(SEARCH("BAJO",M26)))</formula>
    </cfRule>
  </conditionalFormatting>
  <conditionalFormatting sqref="I47:I56 M47:M56">
    <cfRule type="containsText" dxfId="270" priority="49" stopIfTrue="1" operator="containsText" text="EXTREMO">
      <formula>NOT(ISERROR(SEARCH("EXTREMO",I47)))</formula>
    </cfRule>
    <cfRule type="containsText" dxfId="269" priority="50" stopIfTrue="1" operator="containsText" text="ALTO">
      <formula>NOT(ISERROR(SEARCH("ALTO",I47)))</formula>
    </cfRule>
    <cfRule type="containsText" dxfId="268" priority="51" stopIfTrue="1" operator="containsText" text="MODERADO">
      <formula>NOT(ISERROR(SEARCH("MODERADO",I47)))</formula>
    </cfRule>
    <cfRule type="containsText" dxfId="267" priority="52" stopIfTrue="1" operator="containsText" text="BAJO">
      <formula>NOT(ISERROR(SEARCH("BAJO",I47)))</formula>
    </cfRule>
  </conditionalFormatting>
  <conditionalFormatting sqref="I42:I46 M42:M46">
    <cfRule type="containsText" dxfId="266" priority="45" stopIfTrue="1" operator="containsText" text="EXTREMO">
      <formula>NOT(ISERROR(SEARCH("EXTREMO",I42)))</formula>
    </cfRule>
    <cfRule type="containsText" dxfId="265" priority="46" stopIfTrue="1" operator="containsText" text="ALTO">
      <formula>NOT(ISERROR(SEARCH("ALTO",I42)))</formula>
    </cfRule>
    <cfRule type="containsText" dxfId="264" priority="47" stopIfTrue="1" operator="containsText" text="MODERADO">
      <formula>NOT(ISERROR(SEARCH("MODERADO",I42)))</formula>
    </cfRule>
    <cfRule type="containsText" dxfId="263" priority="48" stopIfTrue="1" operator="containsText" text="BAJO">
      <formula>NOT(ISERROR(SEARCH("BAJO",I42)))</formula>
    </cfRule>
  </conditionalFormatting>
  <conditionalFormatting sqref="M68:M72">
    <cfRule type="containsText" dxfId="262" priority="37" stopIfTrue="1" operator="containsText" text="EXTREMO">
      <formula>NOT(ISERROR(SEARCH("EXTREMO",M68)))</formula>
    </cfRule>
    <cfRule type="containsText" dxfId="261" priority="38" stopIfTrue="1" operator="containsText" text="ALTO">
      <formula>NOT(ISERROR(SEARCH("ALTO",M68)))</formula>
    </cfRule>
    <cfRule type="containsText" dxfId="260" priority="39" stopIfTrue="1" operator="containsText" text="MODERADO">
      <formula>NOT(ISERROR(SEARCH("MODERADO",M68)))</formula>
    </cfRule>
    <cfRule type="containsText" dxfId="259" priority="40" stopIfTrue="1" operator="containsText" text="BAJO">
      <formula>NOT(ISERROR(SEARCH("BAJO",M68)))</formula>
    </cfRule>
  </conditionalFormatting>
  <conditionalFormatting sqref="M94:M98 I94:I98">
    <cfRule type="containsText" dxfId="258" priority="33" stopIfTrue="1" operator="containsText" text="EXTREMO">
      <formula>NOT(ISERROR(SEARCH("EXTREMO",I94)))</formula>
    </cfRule>
    <cfRule type="containsText" dxfId="257" priority="34" stopIfTrue="1" operator="containsText" text="ALTO">
      <formula>NOT(ISERROR(SEARCH("ALTO",I94)))</formula>
    </cfRule>
    <cfRule type="containsText" dxfId="256" priority="35" stopIfTrue="1" operator="containsText" text="MODERADO">
      <formula>NOT(ISERROR(SEARCH("MODERADO",I94)))</formula>
    </cfRule>
    <cfRule type="containsText" dxfId="255" priority="36" stopIfTrue="1" operator="containsText" text="BAJO">
      <formula>NOT(ISERROR(SEARCH("BAJO",I94)))</formula>
    </cfRule>
  </conditionalFormatting>
  <conditionalFormatting sqref="I84:I93 M84:M93">
    <cfRule type="containsText" dxfId="254" priority="29" stopIfTrue="1" operator="containsText" text="EXTREMO">
      <formula>NOT(ISERROR(SEARCH("EXTREMO",I84)))</formula>
    </cfRule>
    <cfRule type="containsText" dxfId="253" priority="30" stopIfTrue="1" operator="containsText" text="ALTO">
      <formula>NOT(ISERROR(SEARCH("ALTO",I84)))</formula>
    </cfRule>
    <cfRule type="containsText" dxfId="252" priority="31" stopIfTrue="1" operator="containsText" text="MODERADO">
      <formula>NOT(ISERROR(SEARCH("MODERADO",I84)))</formula>
    </cfRule>
    <cfRule type="containsText" dxfId="251" priority="32" stopIfTrue="1" operator="containsText" text="BAJO">
      <formula>NOT(ISERROR(SEARCH("BAJO",I84)))</formula>
    </cfRule>
  </conditionalFormatting>
  <conditionalFormatting sqref="I74:I83 M74:M83">
    <cfRule type="containsText" dxfId="250" priority="25" stopIfTrue="1" operator="containsText" text="EXTREMO">
      <formula>NOT(ISERROR(SEARCH("EXTREMO",I74)))</formula>
    </cfRule>
    <cfRule type="containsText" dxfId="249" priority="26" stopIfTrue="1" operator="containsText" text="ALTO">
      <formula>NOT(ISERROR(SEARCH("ALTO",I74)))</formula>
    </cfRule>
    <cfRule type="containsText" dxfId="248" priority="27" stopIfTrue="1" operator="containsText" text="MODERADO">
      <formula>NOT(ISERROR(SEARCH("MODERADO",I74)))</formula>
    </cfRule>
    <cfRule type="containsText" dxfId="247" priority="28" stopIfTrue="1" operator="containsText" text="BAJO">
      <formula>NOT(ISERROR(SEARCH("BAJO",I74)))</formula>
    </cfRule>
  </conditionalFormatting>
  <conditionalFormatting sqref="I21:I25">
    <cfRule type="containsText" dxfId="246" priority="21" stopIfTrue="1" operator="containsText" text="EXTREMO">
      <formula>NOT(ISERROR(SEARCH("EXTREMO",I21)))</formula>
    </cfRule>
    <cfRule type="containsText" dxfId="245" priority="22" stopIfTrue="1" operator="containsText" text="ALTO">
      <formula>NOT(ISERROR(SEARCH("ALTO",I21)))</formula>
    </cfRule>
    <cfRule type="containsText" dxfId="244" priority="23" stopIfTrue="1" operator="containsText" text="MODERADO">
      <formula>NOT(ISERROR(SEARCH("MODERADO",I21)))</formula>
    </cfRule>
    <cfRule type="containsText" dxfId="243" priority="24" stopIfTrue="1" operator="containsText" text="BAJO">
      <formula>NOT(ISERROR(SEARCH("BAJO",I21)))</formula>
    </cfRule>
  </conditionalFormatting>
  <conditionalFormatting sqref="M16:M25">
    <cfRule type="containsText" dxfId="242" priority="17" stopIfTrue="1" operator="containsText" text="EXTREMO">
      <formula>NOT(ISERROR(SEARCH("EXTREMO",M16)))</formula>
    </cfRule>
    <cfRule type="containsText" dxfId="241" priority="18" stopIfTrue="1" operator="containsText" text="ALTO">
      <formula>NOT(ISERROR(SEARCH("ALTO",M16)))</formula>
    </cfRule>
    <cfRule type="containsText" dxfId="240" priority="19" stopIfTrue="1" operator="containsText" text="MODERADO">
      <formula>NOT(ISERROR(SEARCH("MODERADO",M16)))</formula>
    </cfRule>
    <cfRule type="containsText" dxfId="239" priority="20" stopIfTrue="1" operator="containsText" text="BAJO">
      <formula>NOT(ISERROR(SEARCH("BAJO",M16)))</formula>
    </cfRule>
  </conditionalFormatting>
  <conditionalFormatting sqref="I68:I72">
    <cfRule type="containsText" dxfId="238" priority="5" stopIfTrue="1" operator="containsText" text="EXTREMO">
      <formula>NOT(ISERROR(SEARCH("EXTREMO",I68)))</formula>
    </cfRule>
    <cfRule type="containsText" dxfId="237" priority="6" stopIfTrue="1" operator="containsText" text="ALTO">
      <formula>NOT(ISERROR(SEARCH("ALTO",I68)))</formula>
    </cfRule>
    <cfRule type="containsText" dxfId="236" priority="7" stopIfTrue="1" operator="containsText" text="MODERADO">
      <formula>NOT(ISERROR(SEARCH("MODERADO",I68)))</formula>
    </cfRule>
    <cfRule type="containsText" dxfId="235" priority="8" stopIfTrue="1" operator="containsText" text="BAJO">
      <formula>NOT(ISERROR(SEARCH("BAJO",I68)))</formula>
    </cfRule>
  </conditionalFormatting>
  <dataValidations count="23">
    <dataValidation allowBlank="1" showInputMessage="1" showErrorMessage="1" promptTitle="Valor consecuencia Riesgos SI" prompt="Dirigirse a la Hoja R1 SI" sqref="H74:H78"/>
    <dataValidation allowBlank="1" showInputMessage="1" showErrorMessage="1" promptTitle="Valor consecuencia Riesgos SI" prompt="Dirigirse a la Hoja R2 SI" sqref="H79:H83"/>
    <dataValidation allowBlank="1" showInputMessage="1" showErrorMessage="1" promptTitle="Valor consecuencia Riesgos SI" prompt="Dirigirse a la Hoja R3 SI" sqref="H84:H88"/>
    <dataValidation allowBlank="1" showInputMessage="1" showErrorMessage="1" promptTitle="Valor consecuencia Riesgos SI" prompt="Dirigirse a la Hoja R4 SI" sqref="H89:H93"/>
    <dataValidation allowBlank="1" showInputMessage="1" showErrorMessage="1" promptTitle="Valor consecuencia Riesgos SI" prompt="Dirigirse a la Hoja R5 SI" sqref="H94:H98"/>
    <dataValidation allowBlank="1" showInputMessage="1" showErrorMessage="1" promptTitle="Asignación de controles" prompt="Debe existir un control por cada causa._x000a__x000a_Una vez asigne los controles existentes del R1, dirijase a la Hoja R1 PR para su valoración" sqref="J16:J20"/>
    <dataValidation allowBlank="1" showInputMessage="1" showErrorMessage="1" promptTitle="Asignación de controles" prompt="Debe existir un control por cada causa._x000a__x000a_Una vez asigne los controles existentes del R2, dirijase a la Hoja R2 PR para su valoración" sqref="J21:J25"/>
    <dataValidation allowBlank="1" showInputMessage="1" showErrorMessage="1" promptTitle="Asignación de controles" prompt="Debe existir un control por cada causa._x000a__x000a_Una vez asigne los controles existentes del R3, dirijase a la Hoja R3 PR para su valoración" sqref="J26:J30"/>
    <dataValidation allowBlank="1" showInputMessage="1" showErrorMessage="1" promptTitle="Asignación de controles" prompt="Debe existir un control por cada causa._x000a__x000a_Una vez asigne los controles existentes del R4, dirijase a la Hoja R4 PR para su valoración" sqref="J31:J35"/>
    <dataValidation allowBlank="1" showInputMessage="1" showErrorMessage="1" promptTitle="Asignación de controles" prompt="Debe existir un control por cada causa._x000a__x000a_Una vez asigne los controles existentes del R5, dirijase a la Hoja R5 PR para su valoración" sqref="J36:J40"/>
    <dataValidation allowBlank="1" showInputMessage="1" showErrorMessage="1" promptTitle="Asignación de controles" prompt="Debe existir un control por cada causa._x000a__x000a_Una vez asigne los controles existentes del R1, dirijase a la Hoja R1 PRY para su valoración" sqref="J42:J46"/>
    <dataValidation allowBlank="1" showInputMessage="1" showErrorMessage="1" promptTitle="Asignación de controles" prompt="Debe existir un control por cada causa._x000a__x000a_Una vez asigne los controles existentes del R2, dirijase a la Hoja R2 PRY para su valoración" sqref="J47:J51"/>
    <dataValidation allowBlank="1" showInputMessage="1" showErrorMessage="1" promptTitle="Asignación de controles" prompt="Debe existir un control por cada causa._x000a__x000a_Una vez asigne los controles existentes del R3, dirijase a la Hoja R3 PRY para su valoración" sqref="J52:J56"/>
    <dataValidation allowBlank="1" showInputMessage="1" showErrorMessage="1" promptTitle="Asignación de controles" prompt="Debe existir un control por cada causa._x000a__x000a_Una vez asigne los controles existentes del R4, dirijase a la Hoja R4 PRY para su valoración" sqref="J57:J61"/>
    <dataValidation allowBlank="1" showInputMessage="1" showErrorMessage="1" promptTitle="Asignación de controles" prompt="Debe existir un control por cada causa._x000a__x000a_Una vez asigne los controles existentes del R5, dirijase a la Hoja R5 PRY para su valoración" sqref="J62:J66"/>
    <dataValidation allowBlank="1" showInputMessage="1" showErrorMessage="1" promptTitle="Asignación de controles" prompt="Debe existir un control por cada causa._x000a__x000a_Una vez asigne los controles existentes del R1, dirijase a la Hoja R1 CO para su valoración" sqref="J68:J72"/>
    <dataValidation allowBlank="1" showInputMessage="1" showErrorMessage="1" promptTitle="Asignación de controles" prompt="Debe existir un control por cada causa._x000a__x000a_Una vez asigne los controles existentes del R1, dirijase a la Hoja R1 SI para su valoración" sqref="J74:J78"/>
    <dataValidation allowBlank="1" showInputMessage="1" showErrorMessage="1" promptTitle="Asignación de controles" prompt="Debe existir un control por cada causa._x000a__x000a_Una vez asigne los controles existentes del R2, dirijase a la Hoja R2 SI para su valoración" sqref="J79:J83"/>
    <dataValidation allowBlank="1" showInputMessage="1" showErrorMessage="1" promptTitle="Asignación de controles" prompt="Debe existir un control por cada causa._x000a__x000a_Una vez asigne los controles existentes del R3, dirijase a la Hoja R3 SI para su valoración" sqref="J84:J88"/>
    <dataValidation allowBlank="1" showInputMessage="1" showErrorMessage="1" promptTitle="Asignación de controles" prompt="Debe existir un control por cada causa._x000a__x000a_Una vez asigne los controles existentes del R4, dirijase a la Hoja R4 SI para su valoración" sqref="J89:J93"/>
    <dataValidation allowBlank="1" showInputMessage="1" showErrorMessage="1" promptTitle="Asignación de controles" prompt="Debe existir un control por cada causa._x000a__x000a_Una vez asigne los controles existentes del R5, dirijase a la Hoja R5 SI para su valoración" sqref="J94:J98"/>
    <dataValidation type="list" showInputMessage="1" showErrorMessage="1" sqref="C74:C98 C16:C40 C42:C66">
      <formula1>#REF!</formula1>
    </dataValidation>
    <dataValidation type="list" allowBlank="1" showInputMessage="1" showErrorMessage="1" sqref="N42:N66 N16:N40 N74:N98 G74:G98 G42:H66 G16:H40">
      <formula1>#REF!</formula1>
    </dataValidation>
  </dataValidations>
  <pageMargins left="0.25" right="0.25" top="0.75" bottom="0.75" header="0.3" footer="0.3"/>
  <pageSetup paperSize="5" scale="19" orientation="landscape" r:id="rId1"/>
  <rowBreaks count="2" manualBreakCount="2">
    <brk id="40" max="27" man="1"/>
    <brk id="56" max="2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Hoja2!$H$17:$H$18</xm:f>
          </x14:formula1>
          <xm:sqref>C68:C72</xm:sqref>
        </x14:dataValidation>
        <x14:dataValidation type="list" allowBlank="1" showInputMessage="1" showErrorMessage="1">
          <x14:formula1>
            <xm:f>Hoja2!$B$14:$B$18</xm:f>
          </x14:formula1>
          <xm:sqref>G68:G72</xm:sqref>
        </x14:dataValidation>
        <x14:dataValidation type="list" allowBlank="1" showInputMessage="1" showErrorMessage="1">
          <x14:formula1>
            <xm:f>Hoja2!$B$20:$B$22</xm:f>
          </x14:formula1>
          <xm:sqref>N68:N72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U82"/>
  <sheetViews>
    <sheetView view="pageBreakPreview" topLeftCell="C54" zoomScale="25" zoomScaleNormal="70" zoomScaleSheetLayoutView="25" workbookViewId="0">
      <selection activeCell="O18" sqref="O18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RIESGOS'!A57</f>
        <v>0</v>
      </c>
      <c r="B7" s="494">
        <f>'MAPA DE RIESGOS'!C57</f>
        <v>0</v>
      </c>
      <c r="C7" s="495"/>
      <c r="D7" s="494">
        <f>'MAPA DE RIESGOS'!B57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RIESGOS'!$G$57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RIESGOS'!$H$57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>
        <f>'MAPA DE RIESGOS'!E57</f>
        <v>0</v>
      </c>
      <c r="B18" s="499"/>
      <c r="C18" s="499"/>
      <c r="D18" s="499"/>
      <c r="E18" s="499"/>
      <c r="F18" s="500"/>
      <c r="G18" s="87" t="s">
        <v>61</v>
      </c>
      <c r="H18" s="498">
        <f>'MAPA DE RIESGOS'!J57</f>
        <v>0</v>
      </c>
      <c r="I18" s="499"/>
      <c r="J18" s="499"/>
      <c r="K18" s="499"/>
      <c r="L18" s="499"/>
      <c r="M18" s="499"/>
      <c r="N18" s="499"/>
      <c r="O18" s="60"/>
      <c r="P18" s="60"/>
      <c r="Q18" s="59"/>
      <c r="R18" s="59"/>
      <c r="S18" s="59"/>
      <c r="T18" s="59"/>
    </row>
    <row r="19" spans="1:20" ht="50.1" customHeight="1" x14ac:dyDescent="0.45">
      <c r="A19" s="498">
        <f>'MAPA DE RIESGOS'!E58</f>
        <v>0</v>
      </c>
      <c r="B19" s="499"/>
      <c r="C19" s="499"/>
      <c r="D19" s="499"/>
      <c r="E19" s="499"/>
      <c r="F19" s="500"/>
      <c r="G19" s="87" t="s">
        <v>62</v>
      </c>
      <c r="H19" s="498">
        <f>'MAPA DE RIESGOS'!J58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5">
      <c r="A20" s="498">
        <f>'MAPA DE RIESGOS'!E59</f>
        <v>0</v>
      </c>
      <c r="B20" s="499"/>
      <c r="C20" s="499"/>
      <c r="D20" s="499"/>
      <c r="E20" s="499"/>
      <c r="F20" s="500"/>
      <c r="G20" s="87" t="s">
        <v>63</v>
      </c>
      <c r="H20" s="498">
        <f>'MAPA DE RIESGOS'!J59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5">
      <c r="A21" s="498">
        <f>'MAPA DE RIESGOS'!E60</f>
        <v>0</v>
      </c>
      <c r="B21" s="499"/>
      <c r="C21" s="499"/>
      <c r="D21" s="499"/>
      <c r="E21" s="499"/>
      <c r="F21" s="500"/>
      <c r="G21" s="87" t="s">
        <v>64</v>
      </c>
      <c r="H21" s="498">
        <f>'MAPA DE RIESGOS'!J60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5">
      <c r="A22" s="498">
        <f>'MAPA DE RIESGOS'!E61</f>
        <v>0</v>
      </c>
      <c r="B22" s="499"/>
      <c r="C22" s="499"/>
      <c r="D22" s="499"/>
      <c r="E22" s="499"/>
      <c r="F22" s="500"/>
      <c r="G22" s="87" t="s">
        <v>65</v>
      </c>
      <c r="H22" s="498">
        <f>'MAPA DE RIESGOS'!J61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6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6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6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sheetProtection selectLockedCell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46" priority="14" stopIfTrue="1">
      <formula>LEFT(J11,4)="ALTO"</formula>
    </cfRule>
    <cfRule type="expression" dxfId="145" priority="15" stopIfTrue="1">
      <formula>LEFT(J11,8)="MODERADO"</formula>
    </cfRule>
    <cfRule type="expression" dxfId="144" priority="16" stopIfTrue="1">
      <formula>LEFT(J11,7)="EXTREMO"</formula>
    </cfRule>
    <cfRule type="expression" dxfId="143" priority="17" stopIfTrue="1">
      <formula>LEFT(J11,4)="BAJO"</formula>
    </cfRule>
  </conditionalFormatting>
  <conditionalFormatting sqref="O81">
    <cfRule type="expression" dxfId="142" priority="10" stopIfTrue="1">
      <formula>LEFT(O81,4)="ALTO"</formula>
    </cfRule>
    <cfRule type="expression" dxfId="141" priority="11" stopIfTrue="1">
      <formula>LEFT(O81,8)="MODERADO"</formula>
    </cfRule>
    <cfRule type="expression" dxfId="140" priority="12" stopIfTrue="1">
      <formula>LEFT(O81,7)="EXTREMO"</formula>
    </cfRule>
    <cfRule type="expression" dxfId="139" priority="13" stopIfTrue="1">
      <formula>LEFT(O81,4)="BAJO"</formula>
    </cfRule>
  </conditionalFormatting>
  <conditionalFormatting sqref="I63:T65">
    <cfRule type="containsText" dxfId="138" priority="1" stopIfTrue="1" operator="containsText" text="Fuerte">
      <formula>NOT(ISERROR(SEARCH("Fuerte",I63)))</formula>
    </cfRule>
    <cfRule type="containsText" dxfId="137" priority="2" stopIfTrue="1" operator="containsText" text="Moderado">
      <formula>NOT(ISERROR(SEARCH("Moderado",I63)))</formula>
    </cfRule>
    <cfRule type="containsText" dxfId="136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U82"/>
  <sheetViews>
    <sheetView rightToLeft="1" view="pageBreakPreview" topLeftCell="F54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RIESGOS'!A62</f>
        <v>0</v>
      </c>
      <c r="B7" s="494">
        <f>'MAPA DE RIESGOS'!C62</f>
        <v>0</v>
      </c>
      <c r="C7" s="495"/>
      <c r="D7" s="494">
        <f>'MAPA DE RIESGOS'!B62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RIESGOS'!$G$62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RIESGOS'!$H$62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>
        <f>'MAPA DE RIESGOS'!E62</f>
        <v>0</v>
      </c>
      <c r="B18" s="499"/>
      <c r="C18" s="499"/>
      <c r="D18" s="499"/>
      <c r="E18" s="499"/>
      <c r="F18" s="500"/>
      <c r="G18" s="87" t="s">
        <v>61</v>
      </c>
      <c r="H18" s="498">
        <f>'MAPA DE RIESGOS'!J62</f>
        <v>0</v>
      </c>
      <c r="I18" s="499"/>
      <c r="J18" s="499"/>
      <c r="K18" s="499"/>
      <c r="L18" s="499"/>
      <c r="M18" s="499"/>
      <c r="N18" s="499"/>
      <c r="O18" s="60"/>
      <c r="P18" s="60"/>
      <c r="Q18" s="59"/>
      <c r="R18" s="59"/>
      <c r="S18" s="59"/>
      <c r="T18" s="59"/>
    </row>
    <row r="19" spans="1:20" ht="50.1" customHeight="1" x14ac:dyDescent="0.45">
      <c r="A19" s="498">
        <f>'MAPA DE RIESGOS'!E63</f>
        <v>0</v>
      </c>
      <c r="B19" s="499"/>
      <c r="C19" s="499"/>
      <c r="D19" s="499"/>
      <c r="E19" s="499"/>
      <c r="F19" s="500"/>
      <c r="G19" s="87" t="s">
        <v>62</v>
      </c>
      <c r="H19" s="498">
        <f>'MAPA DE RIESGOS'!J63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5">
      <c r="A20" s="498">
        <f>'MAPA DE RIESGOS'!E64</f>
        <v>0</v>
      </c>
      <c r="B20" s="499"/>
      <c r="C20" s="499"/>
      <c r="D20" s="499"/>
      <c r="E20" s="499"/>
      <c r="F20" s="500"/>
      <c r="G20" s="87" t="s">
        <v>63</v>
      </c>
      <c r="H20" s="498">
        <f>'MAPA DE RIESGOS'!J64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5">
      <c r="A21" s="498">
        <f>'MAPA DE RIESGOS'!E65</f>
        <v>0</v>
      </c>
      <c r="B21" s="499"/>
      <c r="C21" s="499"/>
      <c r="D21" s="499"/>
      <c r="E21" s="499"/>
      <c r="F21" s="500"/>
      <c r="G21" s="87" t="s">
        <v>64</v>
      </c>
      <c r="H21" s="498">
        <f>'MAPA DE RIESGOS'!J65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5">
      <c r="A22" s="498">
        <f>'MAPA DE RIESGOS'!E66</f>
        <v>0</v>
      </c>
      <c r="B22" s="499"/>
      <c r="C22" s="499"/>
      <c r="D22" s="499"/>
      <c r="E22" s="499"/>
      <c r="F22" s="500"/>
      <c r="G22" s="87" t="s">
        <v>65</v>
      </c>
      <c r="H22" s="498">
        <f>'MAPA DE RIESGOS'!J66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6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6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6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35" priority="14" stopIfTrue="1">
      <formula>LEFT(J11,4)="ALTO"</formula>
    </cfRule>
    <cfRule type="expression" dxfId="134" priority="15" stopIfTrue="1">
      <formula>LEFT(J11,8)="MODERADO"</formula>
    </cfRule>
    <cfRule type="expression" dxfId="133" priority="16" stopIfTrue="1">
      <formula>LEFT(J11,7)="EXTREMO"</formula>
    </cfRule>
    <cfRule type="expression" dxfId="132" priority="17" stopIfTrue="1">
      <formula>LEFT(J11,4)="BAJO"</formula>
    </cfRule>
  </conditionalFormatting>
  <conditionalFormatting sqref="O81">
    <cfRule type="expression" dxfId="131" priority="10" stopIfTrue="1">
      <formula>LEFT(O81,4)="ALTO"</formula>
    </cfRule>
    <cfRule type="expression" dxfId="130" priority="11" stopIfTrue="1">
      <formula>LEFT(O81,8)="MODERADO"</formula>
    </cfRule>
    <cfRule type="expression" dxfId="129" priority="12" stopIfTrue="1">
      <formula>LEFT(O81,7)="EXTREMO"</formula>
    </cfRule>
    <cfRule type="expression" dxfId="128" priority="13" stopIfTrue="1">
      <formula>LEFT(O81,4)="BAJO"</formula>
    </cfRule>
  </conditionalFormatting>
  <conditionalFormatting sqref="I63:T65">
    <cfRule type="containsText" dxfId="127" priority="1" stopIfTrue="1" operator="containsText" text="Fuerte">
      <formula>NOT(ISERROR(SEARCH("Fuerte",I63)))</formula>
    </cfRule>
    <cfRule type="containsText" dxfId="126" priority="2" stopIfTrue="1" operator="containsText" text="Moderado">
      <formula>NOT(ISERROR(SEARCH("Moderado",I63)))</formula>
    </cfRule>
    <cfRule type="containsText" dxfId="125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5"/>
  </sheetPr>
  <dimension ref="A1:U82"/>
  <sheetViews>
    <sheetView view="pageBreakPreview" topLeftCell="H33" zoomScale="30" zoomScaleNormal="70" zoomScaleSheetLayoutView="30" workbookViewId="0">
      <selection activeCell="S48" sqref="S48:T5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RIESGOS'!D68</f>
        <v>Programas y/o servicios del Proceso de Atención Social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RIESGOS'!A68</f>
        <v>1</v>
      </c>
      <c r="B7" s="494" t="str">
        <f>'MAPA DE RIESGOS'!C68</f>
        <v>Riesgo de Corrupción</v>
      </c>
      <c r="C7" s="495"/>
      <c r="D7" s="494" t="str">
        <f>'MAPA DE RIESGOS'!B68</f>
        <v>Posibilidad de recibir o solicitar cualquier dadiva a beneficio propio o de un tercero, para el acceso a los programas y/o servicios del proceso de Atención Social.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409.6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RIESGOS'!$G$68</f>
        <v>3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('MAPA DE RIESGOS'!$H$68)*1</f>
        <v>5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 t="str">
        <f>'MAPA DE RIESGOS'!E68</f>
        <v>Falsificación de documentos</v>
      </c>
      <c r="B18" s="499"/>
      <c r="C18" s="499"/>
      <c r="D18" s="499"/>
      <c r="E18" s="499"/>
      <c r="F18" s="500"/>
      <c r="G18" s="87" t="s">
        <v>61</v>
      </c>
      <c r="H18" s="498" t="str">
        <f>'MAPA DE RIESGOS'!J68</f>
        <v>Lider de la dependencia - Cruce de bases de datos</v>
      </c>
      <c r="I18" s="499"/>
      <c r="J18" s="499"/>
      <c r="K18" s="499"/>
      <c r="L18" s="499"/>
      <c r="M18" s="499"/>
      <c r="N18" s="499"/>
      <c r="O18" s="60" t="s">
        <v>176</v>
      </c>
      <c r="P18" s="60"/>
      <c r="Q18" s="59"/>
      <c r="R18" s="59"/>
      <c r="S18" s="59"/>
      <c r="T18" s="59"/>
    </row>
    <row r="19" spans="1:20" ht="50.1" customHeight="1" x14ac:dyDescent="0.45">
      <c r="A19" s="498" t="str">
        <f>'MAPA DE RIESGOS'!E69</f>
        <v>Por desconocimiento normativo</v>
      </c>
      <c r="B19" s="499"/>
      <c r="C19" s="499"/>
      <c r="D19" s="499"/>
      <c r="E19" s="499"/>
      <c r="F19" s="500"/>
      <c r="G19" s="87" t="s">
        <v>62</v>
      </c>
      <c r="H19" s="498" t="str">
        <f>'MAPA DE RIESGOS'!J69</f>
        <v>Contratista asignado - Cumplimiento de requisitos normativos para acceso a productos y/o servicios del proceso de Atención Social.</v>
      </c>
      <c r="I19" s="499"/>
      <c r="J19" s="499"/>
      <c r="K19" s="499"/>
      <c r="L19" s="499"/>
      <c r="M19" s="499"/>
      <c r="N19" s="499"/>
      <c r="O19" s="60" t="s">
        <v>176</v>
      </c>
      <c r="P19" s="60"/>
      <c r="Q19" s="59"/>
      <c r="R19" s="59"/>
      <c r="S19" s="59"/>
      <c r="T19" s="59"/>
    </row>
    <row r="20" spans="1:20" ht="50.1" customHeight="1" x14ac:dyDescent="0.45">
      <c r="A20" s="498" t="str">
        <f>'MAPA DE RIESGOS'!E70</f>
        <v>Por intereses particulares</v>
      </c>
      <c r="B20" s="499"/>
      <c r="C20" s="499"/>
      <c r="D20" s="499"/>
      <c r="E20" s="499"/>
      <c r="F20" s="500"/>
      <c r="G20" s="87" t="s">
        <v>63</v>
      </c>
      <c r="H20" s="498" t="str">
        <f>'MAPA DE RIESGOS'!J70</f>
        <v>Servidor Publico asignado - Supervisión a las actividades que ejecuta el proceso</v>
      </c>
      <c r="I20" s="499"/>
      <c r="J20" s="499"/>
      <c r="K20" s="499"/>
      <c r="L20" s="499"/>
      <c r="M20" s="499"/>
      <c r="N20" s="499"/>
      <c r="O20" s="60" t="s">
        <v>176</v>
      </c>
      <c r="P20" s="60"/>
      <c r="Q20" s="59"/>
      <c r="R20" s="59"/>
      <c r="S20" s="59"/>
      <c r="T20" s="59"/>
    </row>
    <row r="21" spans="1:20" ht="50.1" customHeight="1" x14ac:dyDescent="0.45">
      <c r="A21" s="498">
        <f>'MAPA DE RIESGOS'!E71</f>
        <v>0</v>
      </c>
      <c r="B21" s="499"/>
      <c r="C21" s="499"/>
      <c r="D21" s="499"/>
      <c r="E21" s="499"/>
      <c r="F21" s="500"/>
      <c r="G21" s="87" t="s">
        <v>64</v>
      </c>
      <c r="H21" s="498" t="str">
        <f>'MAPA DE RIESGOS'!J71</f>
        <v>Los Servidores publicos  responsables aplican la lista de verificación de cumplimiento de requisitos para el debido proceso</v>
      </c>
      <c r="I21" s="499"/>
      <c r="J21" s="499"/>
      <c r="K21" s="499"/>
      <c r="L21" s="499"/>
      <c r="M21" s="499"/>
      <c r="N21" s="499"/>
      <c r="O21" s="60"/>
      <c r="P21" s="60" t="s">
        <v>176</v>
      </c>
      <c r="Q21" s="59"/>
      <c r="R21" s="59"/>
      <c r="S21" s="59"/>
      <c r="T21" s="59"/>
    </row>
    <row r="22" spans="1:20" ht="50.1" customHeight="1" x14ac:dyDescent="0.45">
      <c r="A22" s="498" t="e">
        <f>'MAPA DE RIESGOS'!#REF!</f>
        <v>#REF!</v>
      </c>
      <c r="B22" s="499"/>
      <c r="C22" s="499"/>
      <c r="D22" s="499"/>
      <c r="E22" s="499"/>
      <c r="F22" s="500"/>
      <c r="G22" s="87" t="s">
        <v>65</v>
      </c>
      <c r="H22" s="498">
        <f>'MAPA DE RIESGOS'!J72</f>
        <v>0</v>
      </c>
      <c r="I22" s="499"/>
      <c r="J22" s="499"/>
      <c r="K22" s="499"/>
      <c r="L22" s="499"/>
      <c r="M22" s="499"/>
      <c r="N22" s="499"/>
      <c r="O22" s="60" t="s">
        <v>176</v>
      </c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4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1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>
        <v>15</v>
      </c>
      <c r="J35" s="422" t="s">
        <v>212</v>
      </c>
      <c r="K35" s="425">
        <v>15</v>
      </c>
      <c r="L35" s="422" t="s">
        <v>212</v>
      </c>
      <c r="M35" s="425">
        <v>15</v>
      </c>
      <c r="N35" s="422" t="s">
        <v>212</v>
      </c>
      <c r="O35" s="425">
        <v>15</v>
      </c>
      <c r="P35" s="433" t="s">
        <v>216</v>
      </c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3"/>
      <c r="Q36" s="424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>
        <v>15</v>
      </c>
      <c r="J37" s="425" t="s">
        <v>213</v>
      </c>
      <c r="K37" s="425">
        <v>15</v>
      </c>
      <c r="L37" s="425" t="s">
        <v>213</v>
      </c>
      <c r="M37" s="425">
        <v>15</v>
      </c>
      <c r="N37" s="425" t="s">
        <v>213</v>
      </c>
      <c r="O37" s="425">
        <v>15</v>
      </c>
      <c r="P37" s="433" t="s">
        <v>213</v>
      </c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3"/>
      <c r="Q38" s="424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>
        <v>15</v>
      </c>
      <c r="J39" s="425" t="s">
        <v>209</v>
      </c>
      <c r="K39" s="425">
        <v>15</v>
      </c>
      <c r="L39" s="425" t="s">
        <v>209</v>
      </c>
      <c r="M39" s="425">
        <v>15</v>
      </c>
      <c r="N39" s="425" t="s">
        <v>209</v>
      </c>
      <c r="O39" s="425">
        <v>15</v>
      </c>
      <c r="P39" s="433" t="s">
        <v>209</v>
      </c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3"/>
      <c r="Q40" s="424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>
        <v>15</v>
      </c>
      <c r="J41" s="425" t="s">
        <v>208</v>
      </c>
      <c r="K41" s="425">
        <v>15</v>
      </c>
      <c r="L41" s="425" t="s">
        <v>208</v>
      </c>
      <c r="M41" s="425">
        <v>15</v>
      </c>
      <c r="N41" s="425" t="s">
        <v>208</v>
      </c>
      <c r="O41" s="425">
        <v>15</v>
      </c>
      <c r="P41" s="433" t="s">
        <v>208</v>
      </c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3"/>
      <c r="Q43" s="424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>
        <v>15</v>
      </c>
      <c r="J44" s="425" t="s">
        <v>210</v>
      </c>
      <c r="K44" s="425">
        <v>15</v>
      </c>
      <c r="L44" s="425" t="s">
        <v>210</v>
      </c>
      <c r="M44" s="425">
        <v>15</v>
      </c>
      <c r="N44" s="425" t="s">
        <v>210</v>
      </c>
      <c r="O44" s="425">
        <v>15</v>
      </c>
      <c r="P44" s="433" t="s">
        <v>210</v>
      </c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>
        <v>5</v>
      </c>
      <c r="J46" s="425" t="s">
        <v>214</v>
      </c>
      <c r="K46" s="425">
        <v>5</v>
      </c>
      <c r="L46" s="425" t="s">
        <v>214</v>
      </c>
      <c r="M46" s="425">
        <v>5</v>
      </c>
      <c r="N46" s="425" t="s">
        <v>214</v>
      </c>
      <c r="O46" s="425">
        <v>5</v>
      </c>
      <c r="P46" s="433" t="s">
        <v>214</v>
      </c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>
        <v>10</v>
      </c>
      <c r="J48" s="425" t="s">
        <v>211</v>
      </c>
      <c r="K48" s="425">
        <v>10</v>
      </c>
      <c r="L48" s="425" t="s">
        <v>211</v>
      </c>
      <c r="M48" s="425">
        <v>10</v>
      </c>
      <c r="N48" s="425" t="s">
        <v>211</v>
      </c>
      <c r="O48" s="425">
        <v>10</v>
      </c>
      <c r="P48" s="433" t="s">
        <v>211</v>
      </c>
      <c r="Q48" s="425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90</v>
      </c>
      <c r="J51" s="417"/>
      <c r="K51" s="416">
        <f>SUM(K35:K50)</f>
        <v>90</v>
      </c>
      <c r="L51" s="417"/>
      <c r="M51" s="416">
        <f>SUM(M35:M50)</f>
        <v>90</v>
      </c>
      <c r="N51" s="417"/>
      <c r="O51" s="414">
        <f>SUM(O35:O50)</f>
        <v>90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3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3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>
        <v>100</v>
      </c>
      <c r="J54" s="430"/>
      <c r="K54" s="418">
        <v>100</v>
      </c>
      <c r="L54" s="418"/>
      <c r="M54" s="418">
        <v>100</v>
      </c>
      <c r="N54" s="418"/>
      <c r="O54" s="418">
        <v>100</v>
      </c>
      <c r="P54" s="418"/>
      <c r="Q54" s="418"/>
      <c r="R54" s="418">
        <v>50</v>
      </c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100</v>
      </c>
      <c r="J57" s="420"/>
      <c r="K57" s="420">
        <f>K54</f>
        <v>100</v>
      </c>
      <c r="L57" s="420"/>
      <c r="M57" s="420">
        <f>M54</f>
        <v>100</v>
      </c>
      <c r="N57" s="420"/>
      <c r="O57" s="414">
        <f>O54</f>
        <v>100</v>
      </c>
      <c r="P57" s="414"/>
      <c r="Q57" s="414"/>
      <c r="R57" s="414">
        <f>R54</f>
        <v>50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06"/>
      <c r="K59" s="405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406"/>
      <c r="M59" s="405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MODERADO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>
        <f>G10</f>
        <v>3</v>
      </c>
      <c r="B73" s="393"/>
      <c r="C73" s="393"/>
      <c r="D73" s="393"/>
      <c r="E73" s="393"/>
      <c r="F73" s="393"/>
      <c r="G73" s="393"/>
      <c r="H73" s="394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94"/>
      <c r="J73" s="394"/>
      <c r="K73" s="394"/>
      <c r="L73" s="394"/>
      <c r="M73" s="394"/>
      <c r="N73" s="394"/>
      <c r="O73" s="395">
        <f>IF(A73-H73=0,"1",A73-H73)</f>
        <v>2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>
        <f>G11</f>
        <v>5</v>
      </c>
      <c r="B77" s="393"/>
      <c r="C77" s="393"/>
      <c r="D77" s="393"/>
      <c r="E77" s="393"/>
      <c r="F77" s="393"/>
      <c r="G77" s="393"/>
      <c r="H77" s="3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97"/>
      <c r="J77" s="397"/>
      <c r="K77" s="397"/>
      <c r="L77" s="397"/>
      <c r="M77" s="397"/>
      <c r="N77" s="397"/>
      <c r="O77" s="393">
        <f>IF(A77-H77=0,"1",A77-H77)</f>
        <v>4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>
        <f>(O73*1)</f>
        <v>2</v>
      </c>
      <c r="B81" s="393"/>
      <c r="C81" s="393"/>
      <c r="D81" s="393"/>
      <c r="E81" s="393"/>
      <c r="F81" s="393"/>
      <c r="G81" s="393"/>
      <c r="H81" s="393">
        <f>(O77*1)</f>
        <v>4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ALTO</v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24" priority="14" stopIfTrue="1">
      <formula>LEFT(J11,4)="ALTO"</formula>
    </cfRule>
    <cfRule type="expression" dxfId="123" priority="15" stopIfTrue="1">
      <formula>LEFT(J11,8)="MODERADO"</formula>
    </cfRule>
    <cfRule type="expression" dxfId="122" priority="16" stopIfTrue="1">
      <formula>LEFT(J11,7)="EXTREMO"</formula>
    </cfRule>
    <cfRule type="expression" dxfId="121" priority="17" stopIfTrue="1">
      <formula>LEFT(J11,4)="BAJO"</formula>
    </cfRule>
  </conditionalFormatting>
  <conditionalFormatting sqref="O81">
    <cfRule type="expression" dxfId="120" priority="10" stopIfTrue="1">
      <formula>LEFT(O81,4)="ALTO"</formula>
    </cfRule>
    <cfRule type="expression" dxfId="119" priority="11" stopIfTrue="1">
      <formula>LEFT(O81,8)="MODERADO"</formula>
    </cfRule>
    <cfRule type="expression" dxfId="118" priority="12" stopIfTrue="1">
      <formula>LEFT(O81,7)="EXTREMO"</formula>
    </cfRule>
    <cfRule type="expression" dxfId="117" priority="13" stopIfTrue="1">
      <formula>LEFT(O81,4)="BAJO"</formula>
    </cfRule>
  </conditionalFormatting>
  <conditionalFormatting sqref="I63:T65">
    <cfRule type="containsText" dxfId="116" priority="1" stopIfTrue="1" operator="containsText" text="Fuerte">
      <formula>NOT(ISERROR(SEARCH("Fuerte",I63)))</formula>
    </cfRule>
    <cfRule type="containsText" dxfId="115" priority="2" stopIfTrue="1" operator="containsText" text="Moderado">
      <formula>NOT(ISERROR(SEARCH("Moderado",I63)))</formula>
    </cfRule>
    <cfRule type="containsText" dxfId="114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 tint="0.79998168889431442"/>
  </sheetPr>
  <dimension ref="A1:N27"/>
  <sheetViews>
    <sheetView topLeftCell="A11" zoomScale="75" zoomScaleNormal="75" workbookViewId="0">
      <selection activeCell="J27" sqref="J27"/>
    </sheetView>
  </sheetViews>
  <sheetFormatPr baseColWidth="10" defaultRowHeight="15" x14ac:dyDescent="0.25"/>
  <sheetData>
    <row r="1" spans="1:13" thickBot="1" x14ac:dyDescent="0.4">
      <c r="A1" s="517" t="s">
        <v>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</row>
    <row r="2" spans="1:13" ht="25.5" customHeight="1" x14ac:dyDescent="0.25">
      <c r="A2" s="520" t="s">
        <v>12</v>
      </c>
      <c r="B2" s="522" t="s">
        <v>94</v>
      </c>
      <c r="C2" s="523"/>
      <c r="D2" s="523"/>
      <c r="E2" s="523"/>
      <c r="F2" s="523"/>
      <c r="G2" s="523"/>
      <c r="H2" s="523"/>
      <c r="I2" s="523"/>
      <c r="J2" s="523"/>
      <c r="K2" s="523"/>
      <c r="L2" s="526" t="s">
        <v>175</v>
      </c>
      <c r="M2" s="527"/>
    </row>
    <row r="3" spans="1:13" ht="25.5" customHeight="1" x14ac:dyDescent="0.25">
      <c r="A3" s="521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88" t="s">
        <v>95</v>
      </c>
      <c r="M3" s="89" t="s">
        <v>96</v>
      </c>
    </row>
    <row r="4" spans="1:13" ht="30" customHeight="1" x14ac:dyDescent="0.35">
      <c r="A4" s="49">
        <v>1</v>
      </c>
      <c r="B4" s="511" t="s">
        <v>97</v>
      </c>
      <c r="C4" s="512"/>
      <c r="D4" s="512"/>
      <c r="E4" s="512"/>
      <c r="F4" s="512"/>
      <c r="G4" s="512"/>
      <c r="H4" s="512"/>
      <c r="I4" s="512"/>
      <c r="J4" s="512"/>
      <c r="K4" s="513"/>
      <c r="L4" s="102" t="s">
        <v>176</v>
      </c>
      <c r="M4" s="103"/>
    </row>
    <row r="5" spans="1:13" ht="30" customHeight="1" x14ac:dyDescent="0.35">
      <c r="A5" s="49">
        <v>2</v>
      </c>
      <c r="B5" s="511" t="s">
        <v>98</v>
      </c>
      <c r="C5" s="512"/>
      <c r="D5" s="512"/>
      <c r="E5" s="512"/>
      <c r="F5" s="512"/>
      <c r="G5" s="512"/>
      <c r="H5" s="512"/>
      <c r="I5" s="512"/>
      <c r="J5" s="512"/>
      <c r="K5" s="513"/>
      <c r="L5" s="102" t="s">
        <v>176</v>
      </c>
      <c r="M5" s="103"/>
    </row>
    <row r="6" spans="1:13" ht="30" customHeight="1" x14ac:dyDescent="0.25">
      <c r="A6" s="49">
        <v>3</v>
      </c>
      <c r="B6" s="511" t="s">
        <v>99</v>
      </c>
      <c r="C6" s="512"/>
      <c r="D6" s="512"/>
      <c r="E6" s="512"/>
      <c r="F6" s="512"/>
      <c r="G6" s="512"/>
      <c r="H6" s="512"/>
      <c r="I6" s="512"/>
      <c r="J6" s="512"/>
      <c r="K6" s="513"/>
      <c r="L6" s="102" t="s">
        <v>176</v>
      </c>
      <c r="M6" s="103"/>
    </row>
    <row r="7" spans="1:13" ht="30" customHeight="1" x14ac:dyDescent="0.25">
      <c r="A7" s="49">
        <v>4</v>
      </c>
      <c r="B7" s="511" t="s">
        <v>100</v>
      </c>
      <c r="C7" s="512"/>
      <c r="D7" s="512"/>
      <c r="E7" s="512"/>
      <c r="F7" s="512"/>
      <c r="G7" s="512"/>
      <c r="H7" s="512"/>
      <c r="I7" s="512"/>
      <c r="J7" s="512"/>
      <c r="K7" s="513"/>
      <c r="L7" s="102" t="s">
        <v>176</v>
      </c>
      <c r="M7" s="103"/>
    </row>
    <row r="8" spans="1:13" ht="30" customHeight="1" x14ac:dyDescent="0.25">
      <c r="A8" s="49">
        <v>5</v>
      </c>
      <c r="B8" s="511" t="s">
        <v>101</v>
      </c>
      <c r="C8" s="512"/>
      <c r="D8" s="512"/>
      <c r="E8" s="512"/>
      <c r="F8" s="512"/>
      <c r="G8" s="512"/>
      <c r="H8" s="512"/>
      <c r="I8" s="512"/>
      <c r="J8" s="512"/>
      <c r="K8" s="513"/>
      <c r="L8" s="102" t="s">
        <v>176</v>
      </c>
      <c r="M8" s="103"/>
    </row>
    <row r="9" spans="1:13" ht="30" customHeight="1" x14ac:dyDescent="0.25">
      <c r="A9" s="49">
        <v>6</v>
      </c>
      <c r="B9" s="511" t="s">
        <v>102</v>
      </c>
      <c r="C9" s="512"/>
      <c r="D9" s="512"/>
      <c r="E9" s="512"/>
      <c r="F9" s="512"/>
      <c r="G9" s="512"/>
      <c r="H9" s="512"/>
      <c r="I9" s="512"/>
      <c r="J9" s="512"/>
      <c r="K9" s="513"/>
      <c r="L9" s="102" t="s">
        <v>176</v>
      </c>
      <c r="M9" s="103"/>
    </row>
    <row r="10" spans="1:13" ht="30" customHeight="1" x14ac:dyDescent="0.25">
      <c r="A10" s="49">
        <v>7</v>
      </c>
      <c r="B10" s="511" t="s">
        <v>103</v>
      </c>
      <c r="C10" s="512"/>
      <c r="D10" s="512"/>
      <c r="E10" s="512"/>
      <c r="F10" s="512"/>
      <c r="G10" s="512"/>
      <c r="H10" s="512"/>
      <c r="I10" s="512"/>
      <c r="J10" s="512"/>
      <c r="K10" s="513"/>
      <c r="L10" s="102" t="s">
        <v>176</v>
      </c>
      <c r="M10" s="103"/>
    </row>
    <row r="11" spans="1:13" ht="30" customHeight="1" x14ac:dyDescent="0.25">
      <c r="A11" s="49">
        <v>8</v>
      </c>
      <c r="B11" s="511" t="s">
        <v>104</v>
      </c>
      <c r="C11" s="512"/>
      <c r="D11" s="512"/>
      <c r="E11" s="512"/>
      <c r="F11" s="512"/>
      <c r="G11" s="512"/>
      <c r="H11" s="512"/>
      <c r="I11" s="512"/>
      <c r="J11" s="512"/>
      <c r="K11" s="513"/>
      <c r="L11" s="102"/>
      <c r="M11" s="103" t="s">
        <v>176</v>
      </c>
    </row>
    <row r="12" spans="1:13" ht="30" customHeight="1" x14ac:dyDescent="0.25">
      <c r="A12" s="49">
        <v>9</v>
      </c>
      <c r="B12" s="511" t="s">
        <v>105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102"/>
      <c r="M12" s="103" t="s">
        <v>176</v>
      </c>
    </row>
    <row r="13" spans="1:13" ht="30" customHeight="1" x14ac:dyDescent="0.25">
      <c r="A13" s="49">
        <v>10</v>
      </c>
      <c r="B13" s="511" t="s">
        <v>106</v>
      </c>
      <c r="C13" s="512"/>
      <c r="D13" s="512"/>
      <c r="E13" s="512"/>
      <c r="F13" s="512"/>
      <c r="G13" s="512"/>
      <c r="H13" s="512"/>
      <c r="I13" s="512"/>
      <c r="J13" s="512"/>
      <c r="K13" s="513"/>
      <c r="L13" s="102" t="s">
        <v>176</v>
      </c>
      <c r="M13" s="103"/>
    </row>
    <row r="14" spans="1:13" ht="30" customHeight="1" x14ac:dyDescent="0.35">
      <c r="A14" s="49">
        <v>11</v>
      </c>
      <c r="B14" s="511" t="s">
        <v>107</v>
      </c>
      <c r="C14" s="512"/>
      <c r="D14" s="512"/>
      <c r="E14" s="512"/>
      <c r="F14" s="512"/>
      <c r="G14" s="512"/>
      <c r="H14" s="512"/>
      <c r="I14" s="512"/>
      <c r="J14" s="512"/>
      <c r="K14" s="513"/>
      <c r="L14" s="102" t="s">
        <v>176</v>
      </c>
      <c r="M14" s="103"/>
    </row>
    <row r="15" spans="1:13" ht="30" customHeight="1" x14ac:dyDescent="0.35">
      <c r="A15" s="49">
        <v>12</v>
      </c>
      <c r="B15" s="511" t="s">
        <v>108</v>
      </c>
      <c r="C15" s="512"/>
      <c r="D15" s="512"/>
      <c r="E15" s="512"/>
      <c r="F15" s="512"/>
      <c r="G15" s="512"/>
      <c r="H15" s="512"/>
      <c r="I15" s="512"/>
      <c r="J15" s="512"/>
      <c r="K15" s="513"/>
      <c r="L15" s="102" t="s">
        <v>176</v>
      </c>
      <c r="M15" s="103"/>
    </row>
    <row r="16" spans="1:13" ht="30" customHeight="1" x14ac:dyDescent="0.35">
      <c r="A16" s="49">
        <v>13</v>
      </c>
      <c r="B16" s="511" t="s">
        <v>109</v>
      </c>
      <c r="C16" s="512"/>
      <c r="D16" s="512"/>
      <c r="E16" s="512"/>
      <c r="F16" s="512"/>
      <c r="G16" s="512"/>
      <c r="H16" s="512"/>
      <c r="I16" s="512"/>
      <c r="J16" s="512"/>
      <c r="K16" s="513"/>
      <c r="L16" s="102" t="s">
        <v>176</v>
      </c>
      <c r="M16" s="103"/>
    </row>
    <row r="17" spans="1:14" ht="30" customHeight="1" x14ac:dyDescent="0.35">
      <c r="A17" s="49">
        <v>14</v>
      </c>
      <c r="B17" s="511" t="s">
        <v>110</v>
      </c>
      <c r="C17" s="512"/>
      <c r="D17" s="512"/>
      <c r="E17" s="512"/>
      <c r="F17" s="512"/>
      <c r="G17" s="512"/>
      <c r="H17" s="512"/>
      <c r="I17" s="512"/>
      <c r="J17" s="512"/>
      <c r="K17" s="513"/>
      <c r="L17" s="102" t="s">
        <v>176</v>
      </c>
      <c r="M17" s="103"/>
    </row>
    <row r="18" spans="1:14" ht="30" customHeight="1" x14ac:dyDescent="0.35">
      <c r="A18" s="49">
        <v>15</v>
      </c>
      <c r="B18" s="511" t="s">
        <v>111</v>
      </c>
      <c r="C18" s="512"/>
      <c r="D18" s="512"/>
      <c r="E18" s="512"/>
      <c r="F18" s="512"/>
      <c r="G18" s="512"/>
      <c r="H18" s="512"/>
      <c r="I18" s="512"/>
      <c r="J18" s="512"/>
      <c r="K18" s="513"/>
      <c r="L18" s="102" t="s">
        <v>176</v>
      </c>
      <c r="M18" s="103"/>
    </row>
    <row r="19" spans="1:14" ht="30" customHeight="1" x14ac:dyDescent="0.25">
      <c r="A19" s="49">
        <v>16</v>
      </c>
      <c r="B19" s="511" t="s">
        <v>112</v>
      </c>
      <c r="C19" s="512"/>
      <c r="D19" s="512"/>
      <c r="E19" s="512"/>
      <c r="F19" s="512"/>
      <c r="G19" s="512"/>
      <c r="H19" s="512"/>
      <c r="I19" s="512"/>
      <c r="J19" s="512"/>
      <c r="K19" s="513"/>
      <c r="L19" s="102"/>
      <c r="M19" s="103" t="s">
        <v>176</v>
      </c>
    </row>
    <row r="20" spans="1:14" ht="30" customHeight="1" x14ac:dyDescent="0.35">
      <c r="A20" s="49">
        <v>17</v>
      </c>
      <c r="B20" s="511" t="s">
        <v>113</v>
      </c>
      <c r="C20" s="512"/>
      <c r="D20" s="512"/>
      <c r="E20" s="512"/>
      <c r="F20" s="512"/>
      <c r="G20" s="512"/>
      <c r="H20" s="512"/>
      <c r="I20" s="512"/>
      <c r="J20" s="512"/>
      <c r="K20" s="513"/>
      <c r="L20" s="102" t="s">
        <v>176</v>
      </c>
      <c r="M20" s="103"/>
    </row>
    <row r="21" spans="1:14" ht="30" customHeight="1" x14ac:dyDescent="0.35">
      <c r="A21" s="49">
        <v>18</v>
      </c>
      <c r="B21" s="511" t="s">
        <v>114</v>
      </c>
      <c r="C21" s="512"/>
      <c r="D21" s="512"/>
      <c r="E21" s="512"/>
      <c r="F21" s="512"/>
      <c r="G21" s="512"/>
      <c r="H21" s="512"/>
      <c r="I21" s="512"/>
      <c r="J21" s="512"/>
      <c r="K21" s="513"/>
      <c r="L21" s="102" t="s">
        <v>176</v>
      </c>
      <c r="M21" s="103"/>
    </row>
    <row r="22" spans="1:14" ht="30" customHeight="1" x14ac:dyDescent="0.25">
      <c r="A22" s="49">
        <v>19</v>
      </c>
      <c r="B22" s="511" t="s">
        <v>115</v>
      </c>
      <c r="C22" s="512"/>
      <c r="D22" s="512"/>
      <c r="E22" s="512"/>
      <c r="F22" s="512"/>
      <c r="G22" s="512"/>
      <c r="H22" s="512"/>
      <c r="I22" s="512"/>
      <c r="J22" s="512"/>
      <c r="K22" s="513"/>
      <c r="L22" s="102"/>
      <c r="M22" s="103" t="s">
        <v>176</v>
      </c>
    </row>
    <row r="23" spans="1:14" ht="14.45" x14ac:dyDescent="0.3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</row>
    <row r="24" spans="1:14" ht="36.75" customHeight="1" x14ac:dyDescent="0.25">
      <c r="A24" s="514" t="s">
        <v>116</v>
      </c>
      <c r="B24" s="514"/>
      <c r="C24" s="90">
        <f>COUNTIF(L4:L22,"X")</f>
        <v>15</v>
      </c>
      <c r="D24" s="91"/>
      <c r="E24" s="514" t="s">
        <v>117</v>
      </c>
      <c r="F24" s="514"/>
      <c r="G24" s="514"/>
      <c r="H24" s="90">
        <v>5</v>
      </c>
      <c r="I24" s="515" t="s">
        <v>174</v>
      </c>
      <c r="J24" s="515"/>
      <c r="K24" s="515"/>
      <c r="L24" s="515"/>
      <c r="M24" s="515"/>
      <c r="N24" s="96"/>
    </row>
    <row r="25" spans="1:14" ht="16.5" x14ac:dyDescent="0.3">
      <c r="A25" s="93"/>
      <c r="B25" s="93"/>
      <c r="C25" s="94"/>
      <c r="D25" s="94"/>
      <c r="E25" s="95"/>
      <c r="F25" s="95"/>
      <c r="G25" s="95"/>
      <c r="H25" s="92"/>
      <c r="I25" s="515"/>
      <c r="J25" s="515"/>
      <c r="K25" s="515"/>
      <c r="L25" s="515"/>
      <c r="M25" s="515"/>
    </row>
    <row r="26" spans="1:14" ht="36" customHeight="1" x14ac:dyDescent="0.25">
      <c r="A26" s="516" t="s">
        <v>118</v>
      </c>
      <c r="B26" s="516"/>
      <c r="C26" s="510">
        <f>IF(OR(F26="Moderado"),"3",IF(OR(F26="Alto"),"4",IF(OR(F26="Catastrofico"),5,)))</f>
        <v>5</v>
      </c>
      <c r="D26" s="510"/>
      <c r="E26" s="510"/>
      <c r="F26" s="510" t="str">
        <f>IF(OR(L19="X"),"CATASTROFICO",IF(OR(C24=1,C24=2,C24=3,C24=4,C24=5),"MODERADO",IF(OR(C24=6,C24=7,C24=8,C24=9,C24=10,C24=11),"ALTO",IF(OR(C24=12,C24=13,C24=14,C24=15,C24=16,C24=17,C24=18,C24=19),"CATASTROFICO",""))))</f>
        <v>CATASTROFICO</v>
      </c>
      <c r="G26" s="510"/>
      <c r="I26" s="515"/>
      <c r="J26" s="515"/>
      <c r="K26" s="515"/>
      <c r="L26" s="515"/>
      <c r="M26" s="515"/>
    </row>
    <row r="27" spans="1:14" ht="16.5" x14ac:dyDescent="0.3">
      <c r="A27" s="54"/>
      <c r="B27" s="54"/>
      <c r="C27" s="55"/>
      <c r="D27" s="55"/>
      <c r="E27" s="54"/>
      <c r="F27" s="55"/>
      <c r="G27" s="55"/>
      <c r="H27" s="56"/>
      <c r="I27" s="56"/>
      <c r="J27" s="53"/>
      <c r="K27" s="52"/>
      <c r="L27" s="52"/>
      <c r="M27" s="52"/>
    </row>
  </sheetData>
  <mergeCells count="29">
    <mergeCell ref="A1:M1"/>
    <mergeCell ref="A2:A3"/>
    <mergeCell ref="B2:K3"/>
    <mergeCell ref="L2:M2"/>
    <mergeCell ref="B4:K4"/>
    <mergeCell ref="B5:K5"/>
    <mergeCell ref="I24:M26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A26:B26"/>
    <mergeCell ref="C26:E26"/>
    <mergeCell ref="F26:G26"/>
    <mergeCell ref="B18:K18"/>
    <mergeCell ref="B19:K19"/>
    <mergeCell ref="B20:K20"/>
    <mergeCell ref="B21:K21"/>
    <mergeCell ref="B22:K22"/>
    <mergeCell ref="A24:B24"/>
    <mergeCell ref="E24:G24"/>
  </mergeCells>
  <conditionalFormatting sqref="F26:G26">
    <cfRule type="containsText" dxfId="113" priority="1" stopIfTrue="1" operator="containsText" text="Moderado">
      <formula>NOT(ISERROR(SEARCH("Moderado",F26)))</formula>
    </cfRule>
    <cfRule type="containsText" dxfId="112" priority="2" stopIfTrue="1" operator="containsText" text="CATASTROFICO">
      <formula>NOT(ISERROR(SEARCH("CATASTROFICO",F26)))</formula>
    </cfRule>
    <cfRule type="containsText" dxfId="111" priority="3" stopIfTrue="1" operator="containsText" text="ALTO">
      <formula>NOT(ISERROR(SEARCH("ALTO",F26)))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5"/>
  </sheetPr>
  <dimension ref="A1:U82"/>
  <sheetViews>
    <sheetView view="pageBreakPreview" zoomScale="20" zoomScaleNormal="70" zoomScaleSheetLayoutView="20" workbookViewId="0">
      <selection activeCell="D7" sqref="D7:T7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170" t="e">
        <f>'MAPA DE RIESGOS'!#REF!</f>
        <v>#REF!</v>
      </c>
      <c r="B7" s="494" t="e">
        <f>'MAPA DE RIESGOS'!#REF!</f>
        <v>#REF!</v>
      </c>
      <c r="C7" s="495"/>
      <c r="D7" s="494" t="e">
        <f>'MAPA DE RIESGOS'!#REF!</f>
        <v>#REF!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409.6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 t="e">
        <f>'MAPA DE RIESGOS'!#REF!</f>
        <v>#REF!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 t="e">
        <f>('MAPA DE RIESGOS'!#REF!)*1</f>
        <v>#REF!</v>
      </c>
      <c r="H11" s="484"/>
      <c r="I11" s="484"/>
      <c r="J11" s="485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169" t="s">
        <v>152</v>
      </c>
      <c r="P17" s="169" t="s">
        <v>153</v>
      </c>
      <c r="Q17" s="169" t="s">
        <v>155</v>
      </c>
      <c r="R17" s="169" t="s">
        <v>152</v>
      </c>
      <c r="S17" s="169" t="s">
        <v>153</v>
      </c>
      <c r="T17" s="169" t="s">
        <v>155</v>
      </c>
    </row>
    <row r="18" spans="1:20" ht="49.5" customHeight="1" x14ac:dyDescent="0.45">
      <c r="A18" s="498" t="e">
        <f>'MAPA DE RIESGOS'!#REF!</f>
        <v>#REF!</v>
      </c>
      <c r="B18" s="499"/>
      <c r="C18" s="499"/>
      <c r="D18" s="499"/>
      <c r="E18" s="499"/>
      <c r="F18" s="500"/>
      <c r="G18" s="87" t="s">
        <v>61</v>
      </c>
      <c r="H18" s="498" t="e">
        <f>'MAPA DE RIESGOS'!#REF!</f>
        <v>#REF!</v>
      </c>
      <c r="I18" s="499"/>
      <c r="J18" s="499"/>
      <c r="K18" s="499"/>
      <c r="L18" s="499"/>
      <c r="M18" s="499"/>
      <c r="N18" s="499"/>
      <c r="O18" s="60" t="s">
        <v>176</v>
      </c>
      <c r="P18" s="60"/>
      <c r="Q18" s="59"/>
      <c r="R18" s="59"/>
      <c r="S18" s="59"/>
      <c r="T18" s="59"/>
    </row>
    <row r="19" spans="1:20" ht="50.1" customHeight="1" x14ac:dyDescent="0.45">
      <c r="A19" s="498" t="e">
        <f>'MAPA DE RIESGOS'!#REF!</f>
        <v>#REF!</v>
      </c>
      <c r="B19" s="499"/>
      <c r="C19" s="499"/>
      <c r="D19" s="499"/>
      <c r="E19" s="499"/>
      <c r="F19" s="500"/>
      <c r="G19" s="87" t="s">
        <v>62</v>
      </c>
      <c r="H19" s="498" t="e">
        <f>'MAPA DE RIESGOS'!#REF!</f>
        <v>#REF!</v>
      </c>
      <c r="I19" s="499"/>
      <c r="J19" s="499"/>
      <c r="K19" s="499"/>
      <c r="L19" s="499"/>
      <c r="M19" s="499"/>
      <c r="N19" s="499"/>
      <c r="O19" s="60" t="s">
        <v>176</v>
      </c>
      <c r="P19" s="60"/>
      <c r="Q19" s="59"/>
      <c r="R19" s="59"/>
      <c r="S19" s="59"/>
      <c r="T19" s="59"/>
    </row>
    <row r="20" spans="1:20" ht="50.1" customHeight="1" x14ac:dyDescent="0.35">
      <c r="A20" s="498" t="e">
        <f>'MAPA DE RIESGOS'!#REF!</f>
        <v>#REF!</v>
      </c>
      <c r="B20" s="499"/>
      <c r="C20" s="499"/>
      <c r="D20" s="499"/>
      <c r="E20" s="499"/>
      <c r="F20" s="500"/>
      <c r="G20" s="87" t="s">
        <v>63</v>
      </c>
      <c r="H20" s="498" t="e">
        <f>'MAPA DE RIESGOS'!#REF!</f>
        <v>#REF!</v>
      </c>
      <c r="I20" s="499"/>
      <c r="J20" s="499"/>
      <c r="K20" s="499"/>
      <c r="L20" s="499"/>
      <c r="M20" s="499"/>
      <c r="N20" s="499"/>
      <c r="O20" s="60" t="s">
        <v>176</v>
      </c>
      <c r="P20" s="60"/>
      <c r="Q20" s="59"/>
      <c r="R20" s="59"/>
      <c r="S20" s="59"/>
      <c r="T20" s="59"/>
    </row>
    <row r="21" spans="1:20" ht="50.1" customHeight="1" x14ac:dyDescent="0.35">
      <c r="A21" s="498" t="e">
        <f>'MAPA DE RIESGOS'!#REF!</f>
        <v>#REF!</v>
      </c>
      <c r="B21" s="499"/>
      <c r="C21" s="499"/>
      <c r="D21" s="499"/>
      <c r="E21" s="499"/>
      <c r="F21" s="500"/>
      <c r="G21" s="87" t="s">
        <v>64</v>
      </c>
      <c r="H21" s="498" t="e">
        <f>'MAPA DE RIESGOS'!#REF!</f>
        <v>#REF!</v>
      </c>
      <c r="I21" s="499"/>
      <c r="J21" s="499"/>
      <c r="K21" s="499"/>
      <c r="L21" s="499"/>
      <c r="M21" s="499"/>
      <c r="N21" s="499"/>
      <c r="O21" s="60"/>
      <c r="P21" s="60"/>
      <c r="Q21" s="59"/>
      <c r="R21" s="59" t="s">
        <v>176</v>
      </c>
      <c r="S21" s="59"/>
      <c r="T21" s="59"/>
    </row>
    <row r="22" spans="1:20" ht="50.1" customHeight="1" x14ac:dyDescent="0.35">
      <c r="A22" s="498" t="e">
        <f>'MAPA DE RIESGOS'!#REF!</f>
        <v>#REF!</v>
      </c>
      <c r="B22" s="499"/>
      <c r="C22" s="499"/>
      <c r="D22" s="499"/>
      <c r="E22" s="499"/>
      <c r="F22" s="500"/>
      <c r="G22" s="87" t="s">
        <v>65</v>
      </c>
      <c r="H22" s="498" t="e">
        <f>'MAPA DE RIESGOS'!#REF!</f>
        <v>#REF!</v>
      </c>
      <c r="I22" s="499"/>
      <c r="J22" s="499"/>
      <c r="K22" s="499"/>
      <c r="L22" s="499"/>
      <c r="M22" s="499"/>
      <c r="N22" s="499"/>
      <c r="O22" s="60"/>
      <c r="P22" s="60"/>
      <c r="Q22" s="59"/>
      <c r="R22" s="59" t="s">
        <v>176</v>
      </c>
      <c r="S22" s="59"/>
      <c r="T22" s="59"/>
    </row>
    <row r="23" spans="1:20" ht="30" customHeight="1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3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3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3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3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3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3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2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3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3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3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5">
      <c r="A34" s="426" t="s">
        <v>67</v>
      </c>
      <c r="B34" s="426"/>
      <c r="C34" s="426"/>
      <c r="D34" s="426"/>
      <c r="E34" s="426"/>
      <c r="F34" s="426"/>
      <c r="G34" s="426"/>
      <c r="H34" s="168" t="s">
        <v>68</v>
      </c>
      <c r="I34" s="82" t="s">
        <v>69</v>
      </c>
      <c r="J34" s="169" t="s">
        <v>130</v>
      </c>
      <c r="K34" s="82" t="s">
        <v>70</v>
      </c>
      <c r="L34" s="169" t="s">
        <v>130</v>
      </c>
      <c r="M34" s="82" t="s">
        <v>71</v>
      </c>
      <c r="N34" s="169" t="s">
        <v>130</v>
      </c>
      <c r="O34" s="169" t="s">
        <v>72</v>
      </c>
      <c r="P34" s="427" t="s">
        <v>130</v>
      </c>
      <c r="Q34" s="428"/>
      <c r="R34" s="169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>
        <v>15</v>
      </c>
      <c r="J35" s="422"/>
      <c r="K35" s="425">
        <v>15</v>
      </c>
      <c r="L35" s="422"/>
      <c r="M35" s="425">
        <v>15</v>
      </c>
      <c r="N35" s="425"/>
      <c r="O35" s="425">
        <v>15</v>
      </c>
      <c r="P35" s="433"/>
      <c r="Q35" s="425"/>
      <c r="R35" s="425">
        <v>15</v>
      </c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3"/>
      <c r="Q36" s="424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>
        <v>15</v>
      </c>
      <c r="J37" s="425"/>
      <c r="K37" s="425">
        <v>15</v>
      </c>
      <c r="L37" s="425"/>
      <c r="M37" s="425">
        <v>15</v>
      </c>
      <c r="N37" s="425"/>
      <c r="O37" s="425">
        <v>15</v>
      </c>
      <c r="P37" s="433"/>
      <c r="Q37" s="425"/>
      <c r="R37" s="425">
        <v>15</v>
      </c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3"/>
      <c r="Q38" s="424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>
        <v>15</v>
      </c>
      <c r="J39" s="425"/>
      <c r="K39" s="425">
        <v>15</v>
      </c>
      <c r="L39" s="425"/>
      <c r="M39" s="425">
        <v>15</v>
      </c>
      <c r="N39" s="425"/>
      <c r="O39" s="425">
        <v>15</v>
      </c>
      <c r="P39" s="433"/>
      <c r="Q39" s="425"/>
      <c r="R39" s="425">
        <v>15</v>
      </c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3"/>
      <c r="Q40" s="424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>
        <v>10</v>
      </c>
      <c r="J41" s="425"/>
      <c r="K41" s="425">
        <v>10</v>
      </c>
      <c r="L41" s="425"/>
      <c r="M41" s="425">
        <v>15</v>
      </c>
      <c r="N41" s="425"/>
      <c r="O41" s="425">
        <v>15</v>
      </c>
      <c r="P41" s="433"/>
      <c r="Q41" s="425"/>
      <c r="R41" s="425">
        <v>15</v>
      </c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3"/>
      <c r="Q43" s="424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>
        <v>15</v>
      </c>
      <c r="J44" s="425"/>
      <c r="K44" s="425">
        <v>15</v>
      </c>
      <c r="L44" s="425"/>
      <c r="M44" s="425">
        <v>15</v>
      </c>
      <c r="N44" s="425"/>
      <c r="O44" s="425">
        <v>15</v>
      </c>
      <c r="P44" s="433"/>
      <c r="Q44" s="425"/>
      <c r="R44" s="425">
        <v>15</v>
      </c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>
        <v>15</v>
      </c>
      <c r="J46" s="425"/>
      <c r="K46" s="425">
        <v>15</v>
      </c>
      <c r="L46" s="425"/>
      <c r="M46" s="425">
        <v>5</v>
      </c>
      <c r="N46" s="425"/>
      <c r="O46" s="425">
        <v>5</v>
      </c>
      <c r="P46" s="433"/>
      <c r="Q46" s="425"/>
      <c r="R46" s="425">
        <v>5</v>
      </c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>
        <v>10</v>
      </c>
      <c r="J48" s="425"/>
      <c r="K48" s="425">
        <v>10</v>
      </c>
      <c r="L48" s="425"/>
      <c r="M48" s="425">
        <v>10</v>
      </c>
      <c r="N48" s="425"/>
      <c r="O48" s="425">
        <v>10</v>
      </c>
      <c r="P48" s="433"/>
      <c r="Q48" s="425"/>
      <c r="R48" s="425">
        <v>10</v>
      </c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95</v>
      </c>
      <c r="J51" s="417"/>
      <c r="K51" s="416">
        <f>SUM(K35:K50)</f>
        <v>95</v>
      </c>
      <c r="L51" s="417"/>
      <c r="M51" s="416">
        <f>SUM(M35:M50)</f>
        <v>90</v>
      </c>
      <c r="N51" s="417"/>
      <c r="O51" s="414">
        <f>SUM(O35:O50)</f>
        <v>90</v>
      </c>
      <c r="P51" s="414"/>
      <c r="Q51" s="414"/>
      <c r="R51" s="414">
        <f>SUM(R35:R50)</f>
        <v>90</v>
      </c>
      <c r="S51" s="414"/>
      <c r="T51" s="414"/>
    </row>
    <row r="52" spans="1:21" ht="60" customHeight="1" x14ac:dyDescent="0.3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3">
      <c r="A53" s="426" t="s">
        <v>67</v>
      </c>
      <c r="B53" s="426"/>
      <c r="C53" s="426"/>
      <c r="D53" s="426"/>
      <c r="E53" s="426"/>
      <c r="F53" s="426"/>
      <c r="G53" s="426"/>
      <c r="H53" s="168" t="s">
        <v>68</v>
      </c>
      <c r="I53" s="82" t="s">
        <v>69</v>
      </c>
      <c r="J53" s="169" t="s">
        <v>130</v>
      </c>
      <c r="K53" s="82" t="s">
        <v>70</v>
      </c>
      <c r="L53" s="169" t="s">
        <v>130</v>
      </c>
      <c r="M53" s="82" t="s">
        <v>71</v>
      </c>
      <c r="N53" s="169" t="s">
        <v>130</v>
      </c>
      <c r="O53" s="169" t="s">
        <v>72</v>
      </c>
      <c r="P53" s="427" t="s">
        <v>130</v>
      </c>
      <c r="Q53" s="428"/>
      <c r="R53" s="169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167">
        <v>100</v>
      </c>
      <c r="I54" s="418">
        <v>50</v>
      </c>
      <c r="J54" s="430"/>
      <c r="K54" s="418">
        <v>50</v>
      </c>
      <c r="L54" s="418"/>
      <c r="M54" s="418">
        <v>100</v>
      </c>
      <c r="N54" s="418"/>
      <c r="O54" s="418">
        <v>50</v>
      </c>
      <c r="P54" s="418"/>
      <c r="Q54" s="418"/>
      <c r="R54" s="418">
        <v>50</v>
      </c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167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167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50</v>
      </c>
      <c r="J57" s="420"/>
      <c r="K57" s="420">
        <f>K54</f>
        <v>50</v>
      </c>
      <c r="L57" s="420"/>
      <c r="M57" s="420">
        <f>M54</f>
        <v>100</v>
      </c>
      <c r="N57" s="420"/>
      <c r="O57" s="414">
        <f>O54</f>
        <v>50</v>
      </c>
      <c r="P57" s="414"/>
      <c r="Q57" s="414"/>
      <c r="R57" s="414">
        <f>R54</f>
        <v>50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06"/>
      <c r="K59" s="405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406"/>
      <c r="M59" s="405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16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MODERADO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16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16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 t="e">
        <f>G10</f>
        <v>#REF!</v>
      </c>
      <c r="B73" s="393"/>
      <c r="C73" s="393"/>
      <c r="D73" s="393"/>
      <c r="E73" s="393"/>
      <c r="F73" s="393"/>
      <c r="G73" s="393"/>
      <c r="H73" s="394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94"/>
      <c r="J73" s="394"/>
      <c r="K73" s="394"/>
      <c r="L73" s="394"/>
      <c r="M73" s="394"/>
      <c r="N73" s="394"/>
      <c r="O73" s="395" t="e">
        <f>IF(A73-H73=0,"1",A73-H73)</f>
        <v>#REF!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 t="e">
        <f>G11</f>
        <v>#REF!</v>
      </c>
      <c r="B77" s="393"/>
      <c r="C77" s="393"/>
      <c r="D77" s="393"/>
      <c r="E77" s="393"/>
      <c r="F77" s="393"/>
      <c r="G77" s="393"/>
      <c r="H77" s="3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97"/>
      <c r="J77" s="397"/>
      <c r="K77" s="397"/>
      <c r="L77" s="397"/>
      <c r="M77" s="397"/>
      <c r="N77" s="397"/>
      <c r="O77" s="393" t="e">
        <f>IF(A77-H77=0,"1",A77-H77)</f>
        <v>#REF!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e">
        <f>(O73*1)</f>
        <v>#REF!</v>
      </c>
      <c r="B81" s="393"/>
      <c r="C81" s="393"/>
      <c r="D81" s="393"/>
      <c r="E81" s="393"/>
      <c r="F81" s="393"/>
      <c r="G81" s="393"/>
      <c r="H81" s="393" t="e">
        <f>(O77*1)</f>
        <v>#REF!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7:C7"/>
    <mergeCell ref="D7:T7"/>
    <mergeCell ref="A8:T8"/>
    <mergeCell ref="A9:T9"/>
    <mergeCell ref="A10:F10"/>
    <mergeCell ref="G10:I10"/>
    <mergeCell ref="J10:T10"/>
    <mergeCell ref="B1:T1"/>
    <mergeCell ref="B2:T2"/>
    <mergeCell ref="B3:T3"/>
    <mergeCell ref="A5:T5"/>
    <mergeCell ref="B6:C6"/>
    <mergeCell ref="D6:T6"/>
    <mergeCell ref="A18:F18"/>
    <mergeCell ref="H18:N18"/>
    <mergeCell ref="A19:F19"/>
    <mergeCell ref="H19:N19"/>
    <mergeCell ref="A20:F20"/>
    <mergeCell ref="H20:N2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27:G27"/>
    <mergeCell ref="A28:G28"/>
    <mergeCell ref="A29:G29"/>
    <mergeCell ref="A30:G30"/>
    <mergeCell ref="A32:T32"/>
    <mergeCell ref="A33:T33"/>
    <mergeCell ref="A21:F21"/>
    <mergeCell ref="H21:N21"/>
    <mergeCell ref="A22:F22"/>
    <mergeCell ref="H22:N22"/>
    <mergeCell ref="A25:G25"/>
    <mergeCell ref="A26:G26"/>
    <mergeCell ref="N35:N36"/>
    <mergeCell ref="O35:O36"/>
    <mergeCell ref="P35:Q36"/>
    <mergeCell ref="R35:R36"/>
    <mergeCell ref="S35:T36"/>
    <mergeCell ref="F36:G36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M37:M38"/>
    <mergeCell ref="N37:N38"/>
    <mergeCell ref="O37:O38"/>
    <mergeCell ref="P37:Q38"/>
    <mergeCell ref="R37:R38"/>
    <mergeCell ref="S37:T38"/>
    <mergeCell ref="A37:E38"/>
    <mergeCell ref="F37:G37"/>
    <mergeCell ref="I37:I38"/>
    <mergeCell ref="J37:J38"/>
    <mergeCell ref="K37:K38"/>
    <mergeCell ref="L37:L38"/>
    <mergeCell ref="F38:G38"/>
    <mergeCell ref="M39:M40"/>
    <mergeCell ref="N39:N40"/>
    <mergeCell ref="O39:O40"/>
    <mergeCell ref="P39:Q40"/>
    <mergeCell ref="R39:R40"/>
    <mergeCell ref="S39:T40"/>
    <mergeCell ref="A39:E40"/>
    <mergeCell ref="F39:G39"/>
    <mergeCell ref="I39:I40"/>
    <mergeCell ref="J39:J40"/>
    <mergeCell ref="K39:K40"/>
    <mergeCell ref="L39:L40"/>
    <mergeCell ref="F40:G40"/>
    <mergeCell ref="M41:M43"/>
    <mergeCell ref="N41:N43"/>
    <mergeCell ref="O41:O43"/>
    <mergeCell ref="P41:Q43"/>
    <mergeCell ref="R41:R43"/>
    <mergeCell ref="S41:T43"/>
    <mergeCell ref="A41:E43"/>
    <mergeCell ref="F41:G41"/>
    <mergeCell ref="I41:I43"/>
    <mergeCell ref="J41:J43"/>
    <mergeCell ref="K41:K43"/>
    <mergeCell ref="L41:L43"/>
    <mergeCell ref="F42:G42"/>
    <mergeCell ref="F43:G43"/>
    <mergeCell ref="M44:M45"/>
    <mergeCell ref="N44:N45"/>
    <mergeCell ref="O44:O45"/>
    <mergeCell ref="P44:Q45"/>
    <mergeCell ref="R44:R45"/>
    <mergeCell ref="S44:T45"/>
    <mergeCell ref="A44:E45"/>
    <mergeCell ref="F44:G44"/>
    <mergeCell ref="I44:I45"/>
    <mergeCell ref="J44:J45"/>
    <mergeCell ref="K44:K45"/>
    <mergeCell ref="L44:L45"/>
    <mergeCell ref="F45:G45"/>
    <mergeCell ref="M46:M47"/>
    <mergeCell ref="N46:N47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F47:G47"/>
    <mergeCell ref="A51:G51"/>
    <mergeCell ref="I51:J51"/>
    <mergeCell ref="K51:L51"/>
    <mergeCell ref="M51:N51"/>
    <mergeCell ref="O51:Q51"/>
    <mergeCell ref="R51:T51"/>
    <mergeCell ref="M48:M50"/>
    <mergeCell ref="N48:N50"/>
    <mergeCell ref="O48:O50"/>
    <mergeCell ref="P48:Q50"/>
    <mergeCell ref="R48:R50"/>
    <mergeCell ref="S48:T50"/>
    <mergeCell ref="A48:E50"/>
    <mergeCell ref="F48:G48"/>
    <mergeCell ref="I48:I50"/>
    <mergeCell ref="J48:J50"/>
    <mergeCell ref="K48:K50"/>
    <mergeCell ref="L48:L50"/>
    <mergeCell ref="F49:G49"/>
    <mergeCell ref="F50:G50"/>
    <mergeCell ref="A52:T52"/>
    <mergeCell ref="A53:G53"/>
    <mergeCell ref="P53:Q53"/>
    <mergeCell ref="S53:T53"/>
    <mergeCell ref="A54:E56"/>
    <mergeCell ref="F54:G54"/>
    <mergeCell ref="I54:I56"/>
    <mergeCell ref="J54:J56"/>
    <mergeCell ref="K54:K56"/>
    <mergeCell ref="L54:L56"/>
    <mergeCell ref="F55:G55"/>
    <mergeCell ref="F56:G56"/>
    <mergeCell ref="A57:H57"/>
    <mergeCell ref="I57:J57"/>
    <mergeCell ref="K57:L57"/>
    <mergeCell ref="M57:N57"/>
    <mergeCell ref="M54:M56"/>
    <mergeCell ref="N54:N56"/>
    <mergeCell ref="O54:O56"/>
    <mergeCell ref="O57:Q57"/>
    <mergeCell ref="R57:T57"/>
    <mergeCell ref="P54:Q56"/>
    <mergeCell ref="R54:R56"/>
    <mergeCell ref="S54:T56"/>
    <mergeCell ref="A58:T58"/>
    <mergeCell ref="A59:E61"/>
    <mergeCell ref="F59:H59"/>
    <mergeCell ref="I59:J61"/>
    <mergeCell ref="K59:L61"/>
    <mergeCell ref="M59:N61"/>
    <mergeCell ref="O59:Q61"/>
    <mergeCell ref="R59:T61"/>
    <mergeCell ref="A69:T69"/>
    <mergeCell ref="A71:T71"/>
    <mergeCell ref="A72:G72"/>
    <mergeCell ref="H72:N72"/>
    <mergeCell ref="O72:T72"/>
    <mergeCell ref="A73:G73"/>
    <mergeCell ref="H73:N73"/>
    <mergeCell ref="O73:T73"/>
    <mergeCell ref="F60:H60"/>
    <mergeCell ref="F61:H61"/>
    <mergeCell ref="A62:T62"/>
    <mergeCell ref="A63:E65"/>
    <mergeCell ref="F63:G63"/>
    <mergeCell ref="I63:T65"/>
    <mergeCell ref="F64:G64"/>
    <mergeCell ref="F65:G65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10" priority="8" stopIfTrue="1">
      <formula>LEFT(J11,4)="ALTO"</formula>
    </cfRule>
    <cfRule type="expression" dxfId="109" priority="9" stopIfTrue="1">
      <formula>LEFT(J11,8)="MODERADO"</formula>
    </cfRule>
    <cfRule type="expression" dxfId="108" priority="10" stopIfTrue="1">
      <formula>LEFT(J11,7)="EXTREMO"</formula>
    </cfRule>
    <cfRule type="expression" dxfId="107" priority="11" stopIfTrue="1">
      <formula>LEFT(J11,4)="BAJO"</formula>
    </cfRule>
  </conditionalFormatting>
  <conditionalFormatting sqref="O81">
    <cfRule type="expression" dxfId="106" priority="4" stopIfTrue="1">
      <formula>LEFT(O81,4)="ALTO"</formula>
    </cfRule>
    <cfRule type="expression" dxfId="105" priority="5" stopIfTrue="1">
      <formula>LEFT(O81,8)="MODERADO"</formula>
    </cfRule>
    <cfRule type="expression" dxfId="104" priority="6" stopIfTrue="1">
      <formula>LEFT(O81,7)="EXTREMO"</formula>
    </cfRule>
    <cfRule type="expression" dxfId="103" priority="7" stopIfTrue="1">
      <formula>LEFT(O81,4)="BAJO"</formula>
    </cfRule>
  </conditionalFormatting>
  <conditionalFormatting sqref="I63:T65">
    <cfRule type="containsText" dxfId="102" priority="1" stopIfTrue="1" operator="containsText" text="Fuerte">
      <formula>NOT(ISERROR(SEARCH("Fuerte",I63)))</formula>
    </cfRule>
    <cfRule type="containsText" dxfId="101" priority="2" stopIfTrue="1" operator="containsText" text="Moderado">
      <formula>NOT(ISERROR(SEARCH("Moderado",I63)))</formula>
    </cfRule>
    <cfRule type="containsText" dxfId="100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5" tint="0.79998168889431442"/>
  </sheetPr>
  <dimension ref="A1:N27"/>
  <sheetViews>
    <sheetView zoomScale="70" zoomScaleNormal="70" workbookViewId="0">
      <selection activeCell="D73" sqref="D73:D77"/>
    </sheetView>
  </sheetViews>
  <sheetFormatPr baseColWidth="10" defaultRowHeight="15" x14ac:dyDescent="0.25"/>
  <sheetData>
    <row r="1" spans="1:13" thickBot="1" x14ac:dyDescent="0.4">
      <c r="A1" s="517" t="s">
        <v>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</row>
    <row r="2" spans="1:13" ht="25.5" customHeight="1" x14ac:dyDescent="0.25">
      <c r="A2" s="520" t="s">
        <v>12</v>
      </c>
      <c r="B2" s="522" t="s">
        <v>94</v>
      </c>
      <c r="C2" s="523"/>
      <c r="D2" s="523"/>
      <c r="E2" s="523"/>
      <c r="F2" s="523"/>
      <c r="G2" s="523"/>
      <c r="H2" s="523"/>
      <c r="I2" s="523"/>
      <c r="J2" s="523"/>
      <c r="K2" s="523"/>
      <c r="L2" s="526" t="s">
        <v>175</v>
      </c>
      <c r="M2" s="527"/>
    </row>
    <row r="3" spans="1:13" ht="25.5" customHeight="1" x14ac:dyDescent="0.25">
      <c r="A3" s="521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88" t="s">
        <v>95</v>
      </c>
      <c r="M3" s="89" t="s">
        <v>96</v>
      </c>
    </row>
    <row r="4" spans="1:13" ht="30" customHeight="1" x14ac:dyDescent="0.35">
      <c r="A4" s="49">
        <v>1</v>
      </c>
      <c r="B4" s="511" t="s">
        <v>97</v>
      </c>
      <c r="C4" s="512"/>
      <c r="D4" s="512"/>
      <c r="E4" s="512"/>
      <c r="F4" s="512"/>
      <c r="G4" s="512"/>
      <c r="H4" s="512"/>
      <c r="I4" s="512"/>
      <c r="J4" s="512"/>
      <c r="K4" s="513"/>
      <c r="L4" s="102"/>
      <c r="M4" s="103" t="s">
        <v>176</v>
      </c>
    </row>
    <row r="5" spans="1:13" ht="30" customHeight="1" x14ac:dyDescent="0.35">
      <c r="A5" s="49">
        <v>2</v>
      </c>
      <c r="B5" s="511" t="s">
        <v>98</v>
      </c>
      <c r="C5" s="512"/>
      <c r="D5" s="512"/>
      <c r="E5" s="512"/>
      <c r="F5" s="512"/>
      <c r="G5" s="512"/>
      <c r="H5" s="512"/>
      <c r="I5" s="512"/>
      <c r="J5" s="512"/>
      <c r="K5" s="513"/>
      <c r="L5" s="102"/>
      <c r="M5" s="103" t="s">
        <v>176</v>
      </c>
    </row>
    <row r="6" spans="1:13" ht="30" customHeight="1" x14ac:dyDescent="0.25">
      <c r="A6" s="49">
        <v>3</v>
      </c>
      <c r="B6" s="511" t="s">
        <v>99</v>
      </c>
      <c r="C6" s="512"/>
      <c r="D6" s="512"/>
      <c r="E6" s="512"/>
      <c r="F6" s="512"/>
      <c r="G6" s="512"/>
      <c r="H6" s="512"/>
      <c r="I6" s="512"/>
      <c r="J6" s="512"/>
      <c r="K6" s="513"/>
      <c r="L6" s="102"/>
      <c r="M6" s="103" t="s">
        <v>176</v>
      </c>
    </row>
    <row r="7" spans="1:13" ht="30" customHeight="1" x14ac:dyDescent="0.25">
      <c r="A7" s="49">
        <v>4</v>
      </c>
      <c r="B7" s="511" t="s">
        <v>100</v>
      </c>
      <c r="C7" s="512"/>
      <c r="D7" s="512"/>
      <c r="E7" s="512"/>
      <c r="F7" s="512"/>
      <c r="G7" s="512"/>
      <c r="H7" s="512"/>
      <c r="I7" s="512"/>
      <c r="J7" s="512"/>
      <c r="K7" s="513"/>
      <c r="L7" s="102" t="s">
        <v>176</v>
      </c>
      <c r="M7" s="103"/>
    </row>
    <row r="8" spans="1:13" ht="30" customHeight="1" x14ac:dyDescent="0.25">
      <c r="A8" s="49">
        <v>5</v>
      </c>
      <c r="B8" s="511" t="s">
        <v>101</v>
      </c>
      <c r="C8" s="512"/>
      <c r="D8" s="512"/>
      <c r="E8" s="512"/>
      <c r="F8" s="512"/>
      <c r="G8" s="512"/>
      <c r="H8" s="512"/>
      <c r="I8" s="512"/>
      <c r="J8" s="512"/>
      <c r="K8" s="513"/>
      <c r="L8" s="102" t="s">
        <v>176</v>
      </c>
      <c r="M8" s="103"/>
    </row>
    <row r="9" spans="1:13" ht="30" customHeight="1" x14ac:dyDescent="0.25">
      <c r="A9" s="49">
        <v>6</v>
      </c>
      <c r="B9" s="511" t="s">
        <v>102</v>
      </c>
      <c r="C9" s="512"/>
      <c r="D9" s="512"/>
      <c r="E9" s="512"/>
      <c r="F9" s="512"/>
      <c r="G9" s="512"/>
      <c r="H9" s="512"/>
      <c r="I9" s="512"/>
      <c r="J9" s="512"/>
      <c r="K9" s="513"/>
      <c r="L9" s="102" t="s">
        <v>176</v>
      </c>
      <c r="M9" s="103"/>
    </row>
    <row r="10" spans="1:13" ht="30" customHeight="1" x14ac:dyDescent="0.25">
      <c r="A10" s="49">
        <v>7</v>
      </c>
      <c r="B10" s="511" t="s">
        <v>103</v>
      </c>
      <c r="C10" s="512"/>
      <c r="D10" s="512"/>
      <c r="E10" s="512"/>
      <c r="F10" s="512"/>
      <c r="G10" s="512"/>
      <c r="H10" s="512"/>
      <c r="I10" s="512"/>
      <c r="J10" s="512"/>
      <c r="K10" s="513"/>
      <c r="L10" s="102"/>
      <c r="M10" s="103" t="s">
        <v>176</v>
      </c>
    </row>
    <row r="11" spans="1:13" ht="30" customHeight="1" x14ac:dyDescent="0.25">
      <c r="A11" s="49">
        <v>8</v>
      </c>
      <c r="B11" s="511" t="s">
        <v>104</v>
      </c>
      <c r="C11" s="512"/>
      <c r="D11" s="512"/>
      <c r="E11" s="512"/>
      <c r="F11" s="512"/>
      <c r="G11" s="512"/>
      <c r="H11" s="512"/>
      <c r="I11" s="512"/>
      <c r="J11" s="512"/>
      <c r="K11" s="513"/>
      <c r="L11" s="102"/>
      <c r="M11" s="103" t="s">
        <v>176</v>
      </c>
    </row>
    <row r="12" spans="1:13" ht="30" customHeight="1" x14ac:dyDescent="0.25">
      <c r="A12" s="49">
        <v>9</v>
      </c>
      <c r="B12" s="511" t="s">
        <v>105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102"/>
      <c r="M12" s="103" t="s">
        <v>176</v>
      </c>
    </row>
    <row r="13" spans="1:13" ht="30" customHeight="1" x14ac:dyDescent="0.25">
      <c r="A13" s="49">
        <v>10</v>
      </c>
      <c r="B13" s="511" t="s">
        <v>106</v>
      </c>
      <c r="C13" s="512"/>
      <c r="D13" s="512"/>
      <c r="E13" s="512"/>
      <c r="F13" s="512"/>
      <c r="G13" s="512"/>
      <c r="H13" s="512"/>
      <c r="I13" s="512"/>
      <c r="J13" s="512"/>
      <c r="K13" s="513"/>
      <c r="L13" s="102"/>
      <c r="M13" s="103" t="s">
        <v>176</v>
      </c>
    </row>
    <row r="14" spans="1:13" ht="30" customHeight="1" x14ac:dyDescent="0.35">
      <c r="A14" s="49">
        <v>11</v>
      </c>
      <c r="B14" s="511" t="s">
        <v>107</v>
      </c>
      <c r="C14" s="512"/>
      <c r="D14" s="512"/>
      <c r="E14" s="512"/>
      <c r="F14" s="512"/>
      <c r="G14" s="512"/>
      <c r="H14" s="512"/>
      <c r="I14" s="512"/>
      <c r="J14" s="512"/>
      <c r="K14" s="513"/>
      <c r="L14" s="102" t="s">
        <v>176</v>
      </c>
      <c r="M14" s="103"/>
    </row>
    <row r="15" spans="1:13" ht="30" customHeight="1" x14ac:dyDescent="0.35">
      <c r="A15" s="49">
        <v>12</v>
      </c>
      <c r="B15" s="511" t="s">
        <v>108</v>
      </c>
      <c r="C15" s="512"/>
      <c r="D15" s="512"/>
      <c r="E15" s="512"/>
      <c r="F15" s="512"/>
      <c r="G15" s="512"/>
      <c r="H15" s="512"/>
      <c r="I15" s="512"/>
      <c r="J15" s="512"/>
      <c r="K15" s="513"/>
      <c r="L15" s="102" t="s">
        <v>176</v>
      </c>
      <c r="M15" s="103"/>
    </row>
    <row r="16" spans="1:13" ht="30" customHeight="1" x14ac:dyDescent="0.35">
      <c r="A16" s="49">
        <v>13</v>
      </c>
      <c r="B16" s="511" t="s">
        <v>109</v>
      </c>
      <c r="C16" s="512"/>
      <c r="D16" s="512"/>
      <c r="E16" s="512"/>
      <c r="F16" s="512"/>
      <c r="G16" s="512"/>
      <c r="H16" s="512"/>
      <c r="I16" s="512"/>
      <c r="J16" s="512"/>
      <c r="K16" s="513"/>
      <c r="L16" s="102"/>
      <c r="M16" s="103" t="s">
        <v>176</v>
      </c>
    </row>
    <row r="17" spans="1:14" ht="30" customHeight="1" x14ac:dyDescent="0.25">
      <c r="A17" s="49">
        <v>14</v>
      </c>
      <c r="B17" s="511" t="s">
        <v>110</v>
      </c>
      <c r="C17" s="512"/>
      <c r="D17" s="512"/>
      <c r="E17" s="512"/>
      <c r="F17" s="512"/>
      <c r="G17" s="512"/>
      <c r="H17" s="512"/>
      <c r="I17" s="512"/>
      <c r="J17" s="512"/>
      <c r="K17" s="513"/>
      <c r="L17" s="102"/>
      <c r="M17" s="103" t="s">
        <v>176</v>
      </c>
    </row>
    <row r="18" spans="1:14" ht="30" customHeight="1" x14ac:dyDescent="0.25">
      <c r="A18" s="49">
        <v>15</v>
      </c>
      <c r="B18" s="511" t="s">
        <v>111</v>
      </c>
      <c r="C18" s="512"/>
      <c r="D18" s="512"/>
      <c r="E18" s="512"/>
      <c r="F18" s="512"/>
      <c r="G18" s="512"/>
      <c r="H18" s="512"/>
      <c r="I18" s="512"/>
      <c r="J18" s="512"/>
      <c r="K18" s="513"/>
      <c r="L18" s="102"/>
      <c r="M18" s="103" t="s">
        <v>176</v>
      </c>
    </row>
    <row r="19" spans="1:14" ht="30" customHeight="1" x14ac:dyDescent="0.25">
      <c r="A19" s="49">
        <v>16</v>
      </c>
      <c r="B19" s="511" t="s">
        <v>112</v>
      </c>
      <c r="C19" s="512"/>
      <c r="D19" s="512"/>
      <c r="E19" s="512"/>
      <c r="F19" s="512"/>
      <c r="G19" s="512"/>
      <c r="H19" s="512"/>
      <c r="I19" s="512"/>
      <c r="J19" s="512"/>
      <c r="K19" s="513"/>
      <c r="L19" s="102"/>
      <c r="M19" s="103" t="s">
        <v>176</v>
      </c>
    </row>
    <row r="20" spans="1:14" ht="30" customHeight="1" x14ac:dyDescent="0.25">
      <c r="A20" s="49">
        <v>17</v>
      </c>
      <c r="B20" s="511" t="s">
        <v>113</v>
      </c>
      <c r="C20" s="512"/>
      <c r="D20" s="512"/>
      <c r="E20" s="512"/>
      <c r="F20" s="512"/>
      <c r="G20" s="512"/>
      <c r="H20" s="512"/>
      <c r="I20" s="512"/>
      <c r="J20" s="512"/>
      <c r="K20" s="513"/>
      <c r="L20" s="102"/>
      <c r="M20" s="103" t="s">
        <v>176</v>
      </c>
    </row>
    <row r="21" spans="1:14" ht="30" customHeight="1" x14ac:dyDescent="0.25">
      <c r="A21" s="49">
        <v>18</v>
      </c>
      <c r="B21" s="511" t="s">
        <v>114</v>
      </c>
      <c r="C21" s="512"/>
      <c r="D21" s="512"/>
      <c r="E21" s="512"/>
      <c r="F21" s="512"/>
      <c r="G21" s="512"/>
      <c r="H21" s="512"/>
      <c r="I21" s="512"/>
      <c r="J21" s="512"/>
      <c r="K21" s="513"/>
      <c r="L21" s="102"/>
      <c r="M21" s="103" t="s">
        <v>176</v>
      </c>
    </row>
    <row r="22" spans="1:14" ht="30" customHeight="1" x14ac:dyDescent="0.25">
      <c r="A22" s="49">
        <v>19</v>
      </c>
      <c r="B22" s="511" t="s">
        <v>115</v>
      </c>
      <c r="C22" s="512"/>
      <c r="D22" s="512"/>
      <c r="E22" s="512"/>
      <c r="F22" s="512"/>
      <c r="G22" s="512"/>
      <c r="H22" s="512"/>
      <c r="I22" s="512"/>
      <c r="J22" s="512"/>
      <c r="K22" s="513"/>
      <c r="L22" s="102"/>
      <c r="M22" s="103" t="s">
        <v>176</v>
      </c>
    </row>
    <row r="23" spans="1:14" ht="16.5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</row>
    <row r="24" spans="1:14" ht="36.75" customHeight="1" x14ac:dyDescent="0.25">
      <c r="A24" s="514" t="s">
        <v>116</v>
      </c>
      <c r="B24" s="514"/>
      <c r="C24" s="90">
        <f>COUNTIF(L4:L22,"X")</f>
        <v>5</v>
      </c>
      <c r="D24" s="91"/>
      <c r="E24" s="514" t="s">
        <v>117</v>
      </c>
      <c r="F24" s="514"/>
      <c r="G24" s="514"/>
      <c r="H24" s="90">
        <f>COUNTIF(M4:M22,"X")</f>
        <v>14</v>
      </c>
      <c r="I24" s="515" t="s">
        <v>174</v>
      </c>
      <c r="J24" s="515"/>
      <c r="K24" s="515"/>
      <c r="L24" s="515"/>
      <c r="M24" s="515"/>
      <c r="N24" s="96"/>
    </row>
    <row r="25" spans="1:14" ht="16.5" x14ac:dyDescent="0.3">
      <c r="A25" s="93"/>
      <c r="B25" s="93"/>
      <c r="C25" s="94"/>
      <c r="D25" s="94"/>
      <c r="E25" s="95"/>
      <c r="F25" s="95"/>
      <c r="G25" s="95"/>
      <c r="H25" s="92"/>
      <c r="I25" s="515"/>
      <c r="J25" s="515"/>
      <c r="K25" s="515"/>
      <c r="L25" s="515"/>
      <c r="M25" s="515"/>
    </row>
    <row r="26" spans="1:14" ht="36" customHeight="1" x14ac:dyDescent="0.25">
      <c r="A26" s="516" t="s">
        <v>118</v>
      </c>
      <c r="B26" s="516"/>
      <c r="C26" s="510" t="str">
        <f>IF(OR(F26="Moderado"),"3",IF(OR(F26="Alto"),"4",IF(OR(F26="Catastrofico"),5,)))</f>
        <v>3</v>
      </c>
      <c r="D26" s="510"/>
      <c r="E26" s="510"/>
      <c r="F26" s="510" t="str">
        <f>IF(OR(L19="X"),"CATASTROFICO",IF(OR(C24=1,C24=2,C24=3,C24=4,C24=5),"MODERADO",IF(OR(C24=6,C24=7,C24=8,C24=9,C24=10,C24=11),"ALTO",IF(OR(C24=12,C24=13,C24=14,C24=15,C24=16,C24=17,C24=18,C24=19),"CATASTROFICO",""))))</f>
        <v>MODERADO</v>
      </c>
      <c r="G26" s="510"/>
      <c r="I26" s="515"/>
      <c r="J26" s="515"/>
      <c r="K26" s="515"/>
      <c r="L26" s="515"/>
      <c r="M26" s="515"/>
    </row>
    <row r="27" spans="1:14" ht="16.5" x14ac:dyDescent="0.3">
      <c r="A27" s="54"/>
      <c r="B27" s="54"/>
      <c r="C27" s="55"/>
      <c r="D27" s="55"/>
      <c r="E27" s="54"/>
      <c r="F27" s="55"/>
      <c r="G27" s="55"/>
      <c r="H27" s="56"/>
      <c r="I27" s="56"/>
      <c r="J27" s="53"/>
      <c r="K27" s="52"/>
      <c r="L27" s="52"/>
      <c r="M27" s="52"/>
    </row>
  </sheetData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dxfId="99" priority="1" stopIfTrue="1" operator="containsText" text="Moderado">
      <formula>NOT(ISERROR(SEARCH("Moderado",F26)))</formula>
    </cfRule>
    <cfRule type="containsText" dxfId="98" priority="2" stopIfTrue="1" operator="containsText" text="CATASTROFICO">
      <formula>NOT(ISERROR(SEARCH("CATASTROFICO",F26)))</formula>
    </cfRule>
    <cfRule type="containsText" dxfId="97" priority="3" stopIfTrue="1" operator="containsText" text="ALTO">
      <formula>NOT(ISERROR(SEARCH("ALTO",F26)))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/>
  </sheetPr>
  <dimension ref="A1:U82"/>
  <sheetViews>
    <sheetView view="pageBreakPreview" topLeftCell="B1" zoomScale="25" zoomScaleNormal="70" zoomScaleSheetLayoutView="25" workbookViewId="0">
      <selection activeCell="B4" sqref="B4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e">
        <f>'MAPA DE RIESGOS'!#REF!</f>
        <v>#REF!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 t="e">
        <f>'MAPA DE RIESGOS'!#REF!</f>
        <v>#REF!</v>
      </c>
      <c r="B7" s="494" t="e">
        <f>'MAPA DE RIESGOS'!#REF!</f>
        <v>#REF!</v>
      </c>
      <c r="C7" s="495"/>
      <c r="D7" s="494" t="e">
        <f>'MAPA DE RIESGOS'!#REF!</f>
        <v>#REF!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409.6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 t="e">
        <f>'MAPA DE RIESGOS'!#REF!</f>
        <v>#REF!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 t="e">
        <f>'MAPA DE RIESGOS'!#REF!</f>
        <v>#REF!</v>
      </c>
      <c r="H11" s="484"/>
      <c r="I11" s="484"/>
      <c r="J11" s="485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3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35">
      <c r="A18" s="498" t="e">
        <f>'MAPA DE RIESGOS'!#REF!</f>
        <v>#REF!</v>
      </c>
      <c r="B18" s="499"/>
      <c r="C18" s="499"/>
      <c r="D18" s="499"/>
      <c r="E18" s="499"/>
      <c r="F18" s="500"/>
      <c r="G18" s="87" t="s">
        <v>61</v>
      </c>
      <c r="H18" s="498" t="e">
        <f>'MAPA DE RIESGOS'!#REF!</f>
        <v>#REF!</v>
      </c>
      <c r="I18" s="499"/>
      <c r="J18" s="499"/>
      <c r="K18" s="499"/>
      <c r="L18" s="499"/>
      <c r="M18" s="499"/>
      <c r="N18" s="499"/>
      <c r="O18" s="60"/>
      <c r="P18" s="60" t="s">
        <v>181</v>
      </c>
      <c r="Q18" s="59"/>
      <c r="R18" s="59"/>
      <c r="S18" s="59"/>
      <c r="T18" s="59"/>
    </row>
    <row r="19" spans="1:20" ht="50.1" customHeight="1" x14ac:dyDescent="0.35">
      <c r="A19" s="498" t="e">
        <f>'MAPA DE RIESGOS'!#REF!</f>
        <v>#REF!</v>
      </c>
      <c r="B19" s="499"/>
      <c r="C19" s="499"/>
      <c r="D19" s="499"/>
      <c r="E19" s="499"/>
      <c r="F19" s="500"/>
      <c r="G19" s="87" t="s">
        <v>62</v>
      </c>
      <c r="H19" s="498" t="e">
        <f>'MAPA DE RIESGOS'!#REF!</f>
        <v>#REF!</v>
      </c>
      <c r="I19" s="499"/>
      <c r="J19" s="499"/>
      <c r="K19" s="499"/>
      <c r="L19" s="499"/>
      <c r="M19" s="499"/>
      <c r="N19" s="499"/>
      <c r="O19" s="60"/>
      <c r="P19" s="60"/>
      <c r="Q19" s="59"/>
      <c r="R19" s="59" t="s">
        <v>181</v>
      </c>
      <c r="S19" s="59"/>
      <c r="T19" s="59"/>
    </row>
    <row r="20" spans="1:20" ht="50.1" customHeight="1" x14ac:dyDescent="0.35">
      <c r="A20" s="498" t="e">
        <f>'MAPA DE RIESGOS'!#REF!</f>
        <v>#REF!</v>
      </c>
      <c r="B20" s="499"/>
      <c r="C20" s="499"/>
      <c r="D20" s="499"/>
      <c r="E20" s="499"/>
      <c r="F20" s="500"/>
      <c r="G20" s="87" t="s">
        <v>63</v>
      </c>
      <c r="H20" s="498" t="e">
        <f>'MAPA DE RIESGOS'!#REF!</f>
        <v>#REF!</v>
      </c>
      <c r="I20" s="499"/>
      <c r="J20" s="499"/>
      <c r="K20" s="499"/>
      <c r="L20" s="499"/>
      <c r="M20" s="499"/>
      <c r="N20" s="499"/>
      <c r="O20" s="60" t="s">
        <v>181</v>
      </c>
      <c r="P20" s="60"/>
      <c r="Q20" s="59"/>
      <c r="R20" s="59"/>
      <c r="S20" s="59"/>
      <c r="T20" s="59"/>
    </row>
    <row r="21" spans="1:20" ht="50.1" customHeight="1" x14ac:dyDescent="0.35">
      <c r="A21" s="498" t="e">
        <f>'MAPA DE RIESGOS'!#REF!</f>
        <v>#REF!</v>
      </c>
      <c r="B21" s="499"/>
      <c r="C21" s="499"/>
      <c r="D21" s="499"/>
      <c r="E21" s="499"/>
      <c r="F21" s="500"/>
      <c r="G21" s="87" t="s">
        <v>64</v>
      </c>
      <c r="H21" s="498" t="e">
        <f>'MAPA DE RIESGOS'!#REF!</f>
        <v>#REF!</v>
      </c>
      <c r="I21" s="499"/>
      <c r="J21" s="499"/>
      <c r="K21" s="499"/>
      <c r="L21" s="499"/>
      <c r="M21" s="499"/>
      <c r="N21" s="499"/>
      <c r="O21" s="60"/>
      <c r="P21" s="60"/>
      <c r="Q21" s="59"/>
      <c r="R21" s="59" t="s">
        <v>181</v>
      </c>
      <c r="S21" s="59"/>
      <c r="T21" s="59"/>
    </row>
    <row r="22" spans="1:20" ht="50.1" customHeight="1" x14ac:dyDescent="0.35">
      <c r="A22" s="498" t="e">
        <f>'MAPA DE RIESGOS'!#REF!</f>
        <v>#REF!</v>
      </c>
      <c r="B22" s="499"/>
      <c r="C22" s="499"/>
      <c r="D22" s="499"/>
      <c r="E22" s="499"/>
      <c r="F22" s="500"/>
      <c r="G22" s="87" t="s">
        <v>65</v>
      </c>
      <c r="H22" s="498" t="e">
        <f>'MAPA DE RIESGOS'!#REF!</f>
        <v>#REF!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 t="s">
        <v>181</v>
      </c>
      <c r="T22" s="59"/>
    </row>
    <row r="23" spans="1:20" ht="30" customHeight="1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3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3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1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3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1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3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3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2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3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1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3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3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5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>
        <v>15</v>
      </c>
      <c r="J35" s="422"/>
      <c r="K35" s="425">
        <v>15</v>
      </c>
      <c r="L35" s="422"/>
      <c r="M35" s="425">
        <v>15</v>
      </c>
      <c r="N35" s="425"/>
      <c r="O35" s="425">
        <v>15</v>
      </c>
      <c r="P35" s="433"/>
      <c r="Q35" s="425"/>
      <c r="R35" s="425">
        <v>15</v>
      </c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3"/>
      <c r="Q36" s="424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>
        <v>15</v>
      </c>
      <c r="J37" s="425"/>
      <c r="K37" s="425">
        <v>15</v>
      </c>
      <c r="L37" s="425"/>
      <c r="M37" s="425">
        <v>15</v>
      </c>
      <c r="N37" s="425"/>
      <c r="O37" s="425">
        <v>15</v>
      </c>
      <c r="P37" s="433"/>
      <c r="Q37" s="425"/>
      <c r="R37" s="425">
        <v>15</v>
      </c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3"/>
      <c r="Q38" s="424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>
        <v>15</v>
      </c>
      <c r="J39" s="425"/>
      <c r="K39" s="425">
        <v>15</v>
      </c>
      <c r="L39" s="425"/>
      <c r="M39" s="425">
        <v>15</v>
      </c>
      <c r="N39" s="425"/>
      <c r="O39" s="425">
        <v>15</v>
      </c>
      <c r="P39" s="433"/>
      <c r="Q39" s="425"/>
      <c r="R39" s="425">
        <v>15</v>
      </c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3"/>
      <c r="Q40" s="424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>
        <v>10</v>
      </c>
      <c r="J41" s="425"/>
      <c r="K41" s="425">
        <v>10</v>
      </c>
      <c r="L41" s="425"/>
      <c r="M41" s="425">
        <v>15</v>
      </c>
      <c r="N41" s="425"/>
      <c r="O41" s="425">
        <v>15</v>
      </c>
      <c r="P41" s="433"/>
      <c r="Q41" s="425"/>
      <c r="R41" s="425">
        <v>15</v>
      </c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3"/>
      <c r="Q43" s="424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>
        <v>15</v>
      </c>
      <c r="J44" s="425"/>
      <c r="K44" s="425">
        <v>15</v>
      </c>
      <c r="L44" s="425"/>
      <c r="M44" s="425">
        <v>15</v>
      </c>
      <c r="N44" s="425"/>
      <c r="O44" s="425">
        <v>15</v>
      </c>
      <c r="P44" s="433"/>
      <c r="Q44" s="425"/>
      <c r="R44" s="425">
        <v>15</v>
      </c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>
        <v>15</v>
      </c>
      <c r="J46" s="425"/>
      <c r="K46" s="425">
        <v>15</v>
      </c>
      <c r="L46" s="425"/>
      <c r="M46" s="425">
        <v>5</v>
      </c>
      <c r="N46" s="425"/>
      <c r="O46" s="425">
        <v>5</v>
      </c>
      <c r="P46" s="433"/>
      <c r="Q46" s="425"/>
      <c r="R46" s="425">
        <v>5</v>
      </c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>
        <v>10</v>
      </c>
      <c r="J48" s="425"/>
      <c r="K48" s="425">
        <v>10</v>
      </c>
      <c r="L48" s="425"/>
      <c r="M48" s="425">
        <v>10</v>
      </c>
      <c r="N48" s="425"/>
      <c r="O48" s="425">
        <v>10</v>
      </c>
      <c r="P48" s="433"/>
      <c r="Q48" s="425"/>
      <c r="R48" s="425">
        <v>10</v>
      </c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95</v>
      </c>
      <c r="J51" s="417"/>
      <c r="K51" s="416">
        <f>SUM(K35:K50)</f>
        <v>95</v>
      </c>
      <c r="L51" s="417"/>
      <c r="M51" s="416">
        <f>SUM(M35:M50)</f>
        <v>90</v>
      </c>
      <c r="N51" s="417"/>
      <c r="O51" s="414">
        <f>SUM(O35:O50)</f>
        <v>90</v>
      </c>
      <c r="P51" s="414"/>
      <c r="Q51" s="414"/>
      <c r="R51" s="414">
        <f>SUM(R35:R50)</f>
        <v>90</v>
      </c>
      <c r="S51" s="414"/>
      <c r="T51" s="414"/>
    </row>
    <row r="52" spans="1:21" ht="60" customHeight="1" x14ac:dyDescent="0.3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3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>
        <v>50</v>
      </c>
      <c r="J54" s="430"/>
      <c r="K54" s="418">
        <v>50</v>
      </c>
      <c r="L54" s="418"/>
      <c r="M54" s="418">
        <v>100</v>
      </c>
      <c r="N54" s="418"/>
      <c r="O54" s="418">
        <v>50</v>
      </c>
      <c r="P54" s="418"/>
      <c r="Q54" s="418"/>
      <c r="R54" s="418">
        <v>50</v>
      </c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50</v>
      </c>
      <c r="J57" s="420"/>
      <c r="K57" s="420">
        <f>K54</f>
        <v>50</v>
      </c>
      <c r="L57" s="420"/>
      <c r="M57" s="420">
        <f>M54</f>
        <v>100</v>
      </c>
      <c r="N57" s="420"/>
      <c r="O57" s="414">
        <f>O54</f>
        <v>50</v>
      </c>
      <c r="P57" s="414"/>
      <c r="Q57" s="414"/>
      <c r="R57" s="414">
        <f>R54</f>
        <v>50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MODERADO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 t="e">
        <f>G10</f>
        <v>#REF!</v>
      </c>
      <c r="B73" s="393"/>
      <c r="C73" s="393"/>
      <c r="D73" s="393"/>
      <c r="E73" s="393"/>
      <c r="F73" s="393"/>
      <c r="G73" s="393"/>
      <c r="H73" s="394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94"/>
      <c r="J73" s="394"/>
      <c r="K73" s="394"/>
      <c r="L73" s="394"/>
      <c r="M73" s="394"/>
      <c r="N73" s="394"/>
      <c r="O73" s="395" t="e">
        <f>IF(A73-H73=0,"1",A73-H73)</f>
        <v>#REF!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 t="e">
        <f>G11</f>
        <v>#REF!</v>
      </c>
      <c r="B77" s="393"/>
      <c r="C77" s="393"/>
      <c r="D77" s="393"/>
      <c r="E77" s="393"/>
      <c r="F77" s="393"/>
      <c r="G77" s="393"/>
      <c r="H77" s="3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97"/>
      <c r="J77" s="397"/>
      <c r="K77" s="397"/>
      <c r="L77" s="397"/>
      <c r="M77" s="397"/>
      <c r="N77" s="397"/>
      <c r="O77" s="393" t="e">
        <f>IF(A77-H77=0,"1",A77-H77)</f>
        <v>#REF!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e">
        <f>(O73*1)</f>
        <v>#REF!</v>
      </c>
      <c r="B81" s="393"/>
      <c r="C81" s="393"/>
      <c r="D81" s="393"/>
      <c r="E81" s="393"/>
      <c r="F81" s="393"/>
      <c r="G81" s="393"/>
      <c r="H81" s="393" t="e">
        <f>(O77*1)</f>
        <v>#REF!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96" priority="14" stopIfTrue="1">
      <formula>LEFT(J11,4)="ALTO"</formula>
    </cfRule>
    <cfRule type="expression" dxfId="95" priority="15" stopIfTrue="1">
      <formula>LEFT(J11,8)="MODERADO"</formula>
    </cfRule>
    <cfRule type="expression" dxfId="94" priority="16" stopIfTrue="1">
      <formula>LEFT(J11,7)="EXTREMO"</formula>
    </cfRule>
    <cfRule type="expression" dxfId="93" priority="17" stopIfTrue="1">
      <formula>LEFT(J11,4)="BAJO"</formula>
    </cfRule>
  </conditionalFormatting>
  <conditionalFormatting sqref="O81">
    <cfRule type="expression" dxfId="92" priority="10" stopIfTrue="1">
      <formula>LEFT(O81,4)="ALTO"</formula>
    </cfRule>
    <cfRule type="expression" dxfId="91" priority="11" stopIfTrue="1">
      <formula>LEFT(O81,8)="MODERADO"</formula>
    </cfRule>
    <cfRule type="expression" dxfId="90" priority="12" stopIfTrue="1">
      <formula>LEFT(O81,7)="EXTREMO"</formula>
    </cfRule>
    <cfRule type="expression" dxfId="89" priority="13" stopIfTrue="1">
      <formula>LEFT(O81,4)="BAJO"</formula>
    </cfRule>
  </conditionalFormatting>
  <conditionalFormatting sqref="I63:T65">
    <cfRule type="containsText" dxfId="88" priority="1" stopIfTrue="1" operator="containsText" text="Fuerte">
      <formula>NOT(ISERROR(SEARCH("Fuerte",I63)))</formula>
    </cfRule>
    <cfRule type="containsText" dxfId="87" priority="2" stopIfTrue="1" operator="containsText" text="Moderado">
      <formula>NOT(ISERROR(SEARCH("Moderado",I63)))</formula>
    </cfRule>
    <cfRule type="containsText" dxfId="86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0.79998168889431442"/>
  </sheetPr>
  <dimension ref="A1:N27"/>
  <sheetViews>
    <sheetView topLeftCell="A6" workbookViewId="0">
      <selection activeCell="D73" sqref="D73:D77"/>
    </sheetView>
  </sheetViews>
  <sheetFormatPr baseColWidth="10" defaultRowHeight="15" x14ac:dyDescent="0.25"/>
  <sheetData>
    <row r="1" spans="1:13" thickBot="1" x14ac:dyDescent="0.4">
      <c r="A1" s="517" t="s">
        <v>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</row>
    <row r="2" spans="1:13" ht="25.5" customHeight="1" x14ac:dyDescent="0.25">
      <c r="A2" s="520" t="s">
        <v>12</v>
      </c>
      <c r="B2" s="522" t="s">
        <v>94</v>
      </c>
      <c r="C2" s="523"/>
      <c r="D2" s="523"/>
      <c r="E2" s="523"/>
      <c r="F2" s="523"/>
      <c r="G2" s="523"/>
      <c r="H2" s="523"/>
      <c r="I2" s="523"/>
      <c r="J2" s="523"/>
      <c r="K2" s="523"/>
      <c r="L2" s="526" t="s">
        <v>175</v>
      </c>
      <c r="M2" s="527"/>
    </row>
    <row r="3" spans="1:13" ht="25.5" customHeight="1" x14ac:dyDescent="0.25">
      <c r="A3" s="521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88" t="s">
        <v>95</v>
      </c>
      <c r="M3" s="89" t="s">
        <v>96</v>
      </c>
    </row>
    <row r="4" spans="1:13" ht="30" customHeight="1" x14ac:dyDescent="0.35">
      <c r="A4" s="49">
        <v>1</v>
      </c>
      <c r="B4" s="511" t="s">
        <v>97</v>
      </c>
      <c r="C4" s="512"/>
      <c r="D4" s="512"/>
      <c r="E4" s="512"/>
      <c r="F4" s="512"/>
      <c r="G4" s="512"/>
      <c r="H4" s="512"/>
      <c r="I4" s="512"/>
      <c r="J4" s="512"/>
      <c r="K4" s="513"/>
      <c r="L4" s="102" t="s">
        <v>176</v>
      </c>
      <c r="M4" s="103"/>
    </row>
    <row r="5" spans="1:13" ht="30" customHeight="1" x14ac:dyDescent="0.35">
      <c r="A5" s="49">
        <v>2</v>
      </c>
      <c r="B5" s="511" t="s">
        <v>98</v>
      </c>
      <c r="C5" s="512"/>
      <c r="D5" s="512"/>
      <c r="E5" s="512"/>
      <c r="F5" s="512"/>
      <c r="G5" s="512"/>
      <c r="H5" s="512"/>
      <c r="I5" s="512"/>
      <c r="J5" s="512"/>
      <c r="K5" s="513"/>
      <c r="L5" s="102" t="s">
        <v>176</v>
      </c>
      <c r="M5" s="103"/>
    </row>
    <row r="6" spans="1:13" ht="30" customHeight="1" x14ac:dyDescent="0.25">
      <c r="A6" s="49">
        <v>3</v>
      </c>
      <c r="B6" s="511" t="s">
        <v>99</v>
      </c>
      <c r="C6" s="512"/>
      <c r="D6" s="512"/>
      <c r="E6" s="512"/>
      <c r="F6" s="512"/>
      <c r="G6" s="512"/>
      <c r="H6" s="512"/>
      <c r="I6" s="512"/>
      <c r="J6" s="512"/>
      <c r="K6" s="513"/>
      <c r="L6" s="102" t="s">
        <v>176</v>
      </c>
      <c r="M6" s="103"/>
    </row>
    <row r="7" spans="1:13" ht="30" customHeight="1" x14ac:dyDescent="0.25">
      <c r="A7" s="49">
        <v>4</v>
      </c>
      <c r="B7" s="511" t="s">
        <v>100</v>
      </c>
      <c r="C7" s="512"/>
      <c r="D7" s="512"/>
      <c r="E7" s="512"/>
      <c r="F7" s="512"/>
      <c r="G7" s="512"/>
      <c r="H7" s="512"/>
      <c r="I7" s="512"/>
      <c r="J7" s="512"/>
      <c r="K7" s="513"/>
      <c r="L7" s="102" t="s">
        <v>176</v>
      </c>
      <c r="M7" s="103"/>
    </row>
    <row r="8" spans="1:13" ht="30" customHeight="1" x14ac:dyDescent="0.25">
      <c r="A8" s="49">
        <v>5</v>
      </c>
      <c r="B8" s="511" t="s">
        <v>101</v>
      </c>
      <c r="C8" s="512"/>
      <c r="D8" s="512"/>
      <c r="E8" s="512"/>
      <c r="F8" s="512"/>
      <c r="G8" s="512"/>
      <c r="H8" s="512"/>
      <c r="I8" s="512"/>
      <c r="J8" s="512"/>
      <c r="K8" s="513"/>
      <c r="L8" s="102"/>
      <c r="M8" s="103" t="s">
        <v>176</v>
      </c>
    </row>
    <row r="9" spans="1:13" ht="30" customHeight="1" x14ac:dyDescent="0.25">
      <c r="A9" s="49">
        <v>6</v>
      </c>
      <c r="B9" s="511" t="s">
        <v>102</v>
      </c>
      <c r="C9" s="512"/>
      <c r="D9" s="512"/>
      <c r="E9" s="512"/>
      <c r="F9" s="512"/>
      <c r="G9" s="512"/>
      <c r="H9" s="512"/>
      <c r="I9" s="512"/>
      <c r="J9" s="512"/>
      <c r="K9" s="513"/>
      <c r="L9" s="102"/>
      <c r="M9" s="103" t="s">
        <v>176</v>
      </c>
    </row>
    <row r="10" spans="1:13" ht="30" customHeight="1" x14ac:dyDescent="0.25">
      <c r="A10" s="49">
        <v>7</v>
      </c>
      <c r="B10" s="511" t="s">
        <v>103</v>
      </c>
      <c r="C10" s="512"/>
      <c r="D10" s="512"/>
      <c r="E10" s="512"/>
      <c r="F10" s="512"/>
      <c r="G10" s="512"/>
      <c r="H10" s="512"/>
      <c r="I10" s="512"/>
      <c r="J10" s="512"/>
      <c r="K10" s="513"/>
      <c r="L10" s="102"/>
      <c r="M10" s="103" t="s">
        <v>176</v>
      </c>
    </row>
    <row r="11" spans="1:13" ht="30" customHeight="1" x14ac:dyDescent="0.25">
      <c r="A11" s="49">
        <v>8</v>
      </c>
      <c r="B11" s="511" t="s">
        <v>104</v>
      </c>
      <c r="C11" s="512"/>
      <c r="D11" s="512"/>
      <c r="E11" s="512"/>
      <c r="F11" s="512"/>
      <c r="G11" s="512"/>
      <c r="H11" s="512"/>
      <c r="I11" s="512"/>
      <c r="J11" s="512"/>
      <c r="K11" s="513"/>
      <c r="L11" s="102"/>
      <c r="M11" s="103" t="s">
        <v>176</v>
      </c>
    </row>
    <row r="12" spans="1:13" ht="30" customHeight="1" x14ac:dyDescent="0.25">
      <c r="A12" s="49">
        <v>9</v>
      </c>
      <c r="B12" s="511" t="s">
        <v>105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102"/>
      <c r="M12" s="103" t="s">
        <v>176</v>
      </c>
    </row>
    <row r="13" spans="1:13" ht="30" customHeight="1" x14ac:dyDescent="0.25">
      <c r="A13" s="49">
        <v>10</v>
      </c>
      <c r="B13" s="511" t="s">
        <v>106</v>
      </c>
      <c r="C13" s="512"/>
      <c r="D13" s="512"/>
      <c r="E13" s="512"/>
      <c r="F13" s="512"/>
      <c r="G13" s="512"/>
      <c r="H13" s="512"/>
      <c r="I13" s="512"/>
      <c r="J13" s="512"/>
      <c r="K13" s="513"/>
      <c r="L13" s="102"/>
      <c r="M13" s="103" t="s">
        <v>176</v>
      </c>
    </row>
    <row r="14" spans="1:13" ht="30" customHeight="1" x14ac:dyDescent="0.35">
      <c r="A14" s="49">
        <v>11</v>
      </c>
      <c r="B14" s="511" t="s">
        <v>107</v>
      </c>
      <c r="C14" s="512"/>
      <c r="D14" s="512"/>
      <c r="E14" s="512"/>
      <c r="F14" s="512"/>
      <c r="G14" s="512"/>
      <c r="H14" s="512"/>
      <c r="I14" s="512"/>
      <c r="J14" s="512"/>
      <c r="K14" s="513"/>
      <c r="L14" s="102"/>
      <c r="M14" s="103" t="s">
        <v>176</v>
      </c>
    </row>
    <row r="15" spans="1:13" ht="30" customHeight="1" x14ac:dyDescent="0.35">
      <c r="A15" s="49">
        <v>12</v>
      </c>
      <c r="B15" s="511" t="s">
        <v>108</v>
      </c>
      <c r="C15" s="512"/>
      <c r="D15" s="512"/>
      <c r="E15" s="512"/>
      <c r="F15" s="512"/>
      <c r="G15" s="512"/>
      <c r="H15" s="512"/>
      <c r="I15" s="512"/>
      <c r="J15" s="512"/>
      <c r="K15" s="513"/>
      <c r="L15" s="102"/>
      <c r="M15" s="103" t="s">
        <v>176</v>
      </c>
    </row>
    <row r="16" spans="1:13" ht="30" customHeight="1" x14ac:dyDescent="0.35">
      <c r="A16" s="49">
        <v>13</v>
      </c>
      <c r="B16" s="511" t="s">
        <v>109</v>
      </c>
      <c r="C16" s="512"/>
      <c r="D16" s="512"/>
      <c r="E16" s="512"/>
      <c r="F16" s="512"/>
      <c r="G16" s="512"/>
      <c r="H16" s="512"/>
      <c r="I16" s="512"/>
      <c r="J16" s="512"/>
      <c r="K16" s="513"/>
      <c r="L16" s="102"/>
      <c r="M16" s="103" t="s">
        <v>176</v>
      </c>
    </row>
    <row r="17" spans="1:14" ht="30" customHeight="1" x14ac:dyDescent="0.25">
      <c r="A17" s="49">
        <v>14</v>
      </c>
      <c r="B17" s="511" t="s">
        <v>110</v>
      </c>
      <c r="C17" s="512"/>
      <c r="D17" s="512"/>
      <c r="E17" s="512"/>
      <c r="F17" s="512"/>
      <c r="G17" s="512"/>
      <c r="H17" s="512"/>
      <c r="I17" s="512"/>
      <c r="J17" s="512"/>
      <c r="K17" s="513"/>
      <c r="L17" s="102"/>
      <c r="M17" s="103" t="s">
        <v>176</v>
      </c>
    </row>
    <row r="18" spans="1:14" ht="30" customHeight="1" x14ac:dyDescent="0.25">
      <c r="A18" s="49">
        <v>15</v>
      </c>
      <c r="B18" s="511" t="s">
        <v>111</v>
      </c>
      <c r="C18" s="512"/>
      <c r="D18" s="512"/>
      <c r="E18" s="512"/>
      <c r="F18" s="512"/>
      <c r="G18" s="512"/>
      <c r="H18" s="512"/>
      <c r="I18" s="512"/>
      <c r="J18" s="512"/>
      <c r="K18" s="513"/>
      <c r="L18" s="102"/>
      <c r="M18" s="103" t="s">
        <v>176</v>
      </c>
    </row>
    <row r="19" spans="1:14" ht="30" customHeight="1" x14ac:dyDescent="0.25">
      <c r="A19" s="49">
        <v>16</v>
      </c>
      <c r="B19" s="511" t="s">
        <v>112</v>
      </c>
      <c r="C19" s="512"/>
      <c r="D19" s="512"/>
      <c r="E19" s="512"/>
      <c r="F19" s="512"/>
      <c r="G19" s="512"/>
      <c r="H19" s="512"/>
      <c r="I19" s="512"/>
      <c r="J19" s="512"/>
      <c r="K19" s="513"/>
      <c r="L19" s="102"/>
      <c r="M19" s="103" t="s">
        <v>176</v>
      </c>
    </row>
    <row r="20" spans="1:14" ht="30" customHeight="1" x14ac:dyDescent="0.25">
      <c r="A20" s="49">
        <v>17</v>
      </c>
      <c r="B20" s="511" t="s">
        <v>113</v>
      </c>
      <c r="C20" s="512"/>
      <c r="D20" s="512"/>
      <c r="E20" s="512"/>
      <c r="F20" s="512"/>
      <c r="G20" s="512"/>
      <c r="H20" s="512"/>
      <c r="I20" s="512"/>
      <c r="J20" s="512"/>
      <c r="K20" s="513"/>
      <c r="L20" s="102"/>
      <c r="M20" s="103" t="s">
        <v>176</v>
      </c>
    </row>
    <row r="21" spans="1:14" ht="30" customHeight="1" x14ac:dyDescent="0.25">
      <c r="A21" s="49">
        <v>18</v>
      </c>
      <c r="B21" s="511" t="s">
        <v>114</v>
      </c>
      <c r="C21" s="512"/>
      <c r="D21" s="512"/>
      <c r="E21" s="512"/>
      <c r="F21" s="512"/>
      <c r="G21" s="512"/>
      <c r="H21" s="512"/>
      <c r="I21" s="512"/>
      <c r="J21" s="512"/>
      <c r="K21" s="513"/>
      <c r="L21" s="102"/>
      <c r="M21" s="103" t="s">
        <v>176</v>
      </c>
    </row>
    <row r="22" spans="1:14" ht="30" customHeight="1" x14ac:dyDescent="0.25">
      <c r="A22" s="49">
        <v>19</v>
      </c>
      <c r="B22" s="511" t="s">
        <v>115</v>
      </c>
      <c r="C22" s="512"/>
      <c r="D22" s="512"/>
      <c r="E22" s="512"/>
      <c r="F22" s="512"/>
      <c r="G22" s="512"/>
      <c r="H22" s="512"/>
      <c r="I22" s="512"/>
      <c r="J22" s="512"/>
      <c r="K22" s="513"/>
      <c r="L22" s="102"/>
      <c r="M22" s="103" t="s">
        <v>176</v>
      </c>
    </row>
    <row r="23" spans="1:14" ht="16.5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</row>
    <row r="24" spans="1:14" ht="36.75" customHeight="1" x14ac:dyDescent="0.25">
      <c r="A24" s="514" t="s">
        <v>116</v>
      </c>
      <c r="B24" s="514"/>
      <c r="C24" s="90">
        <f>COUNTIF(L4:L22,"X")</f>
        <v>4</v>
      </c>
      <c r="D24" s="91"/>
      <c r="E24" s="514" t="s">
        <v>117</v>
      </c>
      <c r="F24" s="514"/>
      <c r="G24" s="514"/>
      <c r="H24" s="90">
        <f>COUNTIF(M4:M22,"X")</f>
        <v>15</v>
      </c>
      <c r="I24" s="515" t="s">
        <v>174</v>
      </c>
      <c r="J24" s="515"/>
      <c r="K24" s="515"/>
      <c r="L24" s="515"/>
      <c r="M24" s="515"/>
      <c r="N24" s="96"/>
    </row>
    <row r="25" spans="1:14" ht="16.5" x14ac:dyDescent="0.3">
      <c r="A25" s="93"/>
      <c r="B25" s="93"/>
      <c r="C25" s="94"/>
      <c r="D25" s="94"/>
      <c r="E25" s="95"/>
      <c r="F25" s="95"/>
      <c r="G25" s="95"/>
      <c r="H25" s="92"/>
      <c r="I25" s="515"/>
      <c r="J25" s="515"/>
      <c r="K25" s="515"/>
      <c r="L25" s="515"/>
      <c r="M25" s="515"/>
    </row>
    <row r="26" spans="1:14" ht="36" customHeight="1" x14ac:dyDescent="0.25">
      <c r="A26" s="516" t="s">
        <v>118</v>
      </c>
      <c r="B26" s="516"/>
      <c r="C26" s="510" t="str">
        <f>IF(OR(F26="Moderado"),"3",IF(OR(F26="Alto"),"4",IF(OR(F26="Catastrofico"),5,)))</f>
        <v>3</v>
      </c>
      <c r="D26" s="510"/>
      <c r="E26" s="510"/>
      <c r="F26" s="510" t="str">
        <f>IF(OR(L19="X"),"CATASTROFICO",IF(OR(C24=1,C24=2,C24=3,C24=4,C24=5),"MODERADO",IF(OR(C24=6,C24=7,C24=8,C24=9,C24=10,C24=11),"ALTO",IF(OR(C24=12,C24=13,C24=14,C24=15,C24=16,C24=17,C24=18,C24=19),"CATASTROFICO",""))))</f>
        <v>MODERADO</v>
      </c>
      <c r="G26" s="510"/>
      <c r="I26" s="515"/>
      <c r="J26" s="515"/>
      <c r="K26" s="515"/>
      <c r="L26" s="515"/>
      <c r="M26" s="515"/>
    </row>
    <row r="27" spans="1:14" ht="16.5" x14ac:dyDescent="0.3">
      <c r="A27" s="54"/>
      <c r="B27" s="54"/>
      <c r="C27" s="55"/>
      <c r="D27" s="55"/>
      <c r="E27" s="54"/>
      <c r="F27" s="55"/>
      <c r="G27" s="55"/>
      <c r="H27" s="56"/>
      <c r="I27" s="56"/>
      <c r="J27" s="53"/>
      <c r="K27" s="52"/>
      <c r="L27" s="52"/>
      <c r="M27" s="52"/>
    </row>
  </sheetData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dxfId="85" priority="1" stopIfTrue="1" operator="containsText" text="Moderado">
      <formula>NOT(ISERROR(SEARCH("Moderado",F26)))</formula>
    </cfRule>
    <cfRule type="containsText" dxfId="84" priority="2" stopIfTrue="1" operator="containsText" text="CATASTROFICO">
      <formula>NOT(ISERROR(SEARCH("CATASTROFICO",F26)))</formula>
    </cfRule>
    <cfRule type="containsText" dxfId="83" priority="3" stopIfTrue="1" operator="containsText" text="ALTO">
      <formula>NOT(ISERROR(SEARCH("ALTO",F26)))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5"/>
  </sheetPr>
  <dimension ref="A1:U82"/>
  <sheetViews>
    <sheetView view="pageBreakPreview" topLeftCell="B2" zoomScale="25" zoomScaleNormal="70" zoomScaleSheetLayoutView="25" workbookViewId="0">
      <selection activeCell="D7" sqref="D7:T7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e">
        <f>'MAPA DE RIESGOS'!#REF!</f>
        <v>#REF!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 t="e">
        <f>'MAPA DE RIESGOS'!#REF!</f>
        <v>#REF!</v>
      </c>
      <c r="B7" s="494" t="e">
        <f>'MAPA DE RIESGOS'!#REF!</f>
        <v>#REF!</v>
      </c>
      <c r="C7" s="495"/>
      <c r="D7" s="494" t="e">
        <f>'MAPA DE RIESGOS'!#REF!</f>
        <v>#REF!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409.6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 t="e">
        <f>'MAPA DE RIESGOS'!#REF!</f>
        <v>#REF!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 t="e">
        <f>'MAPA DE RIESGOS'!#REF!</f>
        <v>#REF!</v>
      </c>
      <c r="H11" s="484"/>
      <c r="I11" s="484"/>
      <c r="J11" s="485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35">
      <c r="A18" s="498" t="e">
        <f>'MAPA DE RIESGOS'!#REF!</f>
        <v>#REF!</v>
      </c>
      <c r="B18" s="499"/>
      <c r="C18" s="499"/>
      <c r="D18" s="499"/>
      <c r="E18" s="499"/>
      <c r="F18" s="500"/>
      <c r="G18" s="87" t="s">
        <v>61</v>
      </c>
      <c r="H18" s="498" t="e">
        <f>'MAPA DE RIESGOS'!#REF!</f>
        <v>#REF!</v>
      </c>
      <c r="I18" s="499"/>
      <c r="J18" s="499"/>
      <c r="K18" s="499"/>
      <c r="L18" s="499"/>
      <c r="M18" s="499"/>
      <c r="N18" s="499"/>
      <c r="O18" s="60" t="s">
        <v>176</v>
      </c>
      <c r="P18" s="60"/>
      <c r="Q18" s="59"/>
      <c r="R18" s="59"/>
      <c r="S18" s="59"/>
      <c r="T18" s="59"/>
    </row>
    <row r="19" spans="1:20" ht="50.1" customHeight="1" x14ac:dyDescent="0.35">
      <c r="A19" s="498" t="e">
        <f>'MAPA DE RIESGOS'!#REF!</f>
        <v>#REF!</v>
      </c>
      <c r="B19" s="499"/>
      <c r="C19" s="499"/>
      <c r="D19" s="499"/>
      <c r="E19" s="499"/>
      <c r="F19" s="500"/>
      <c r="G19" s="87" t="s">
        <v>62</v>
      </c>
      <c r="H19" s="498" t="e">
        <f>'MAPA DE RIESGOS'!#REF!</f>
        <v>#REF!</v>
      </c>
      <c r="I19" s="499"/>
      <c r="J19" s="499"/>
      <c r="K19" s="499"/>
      <c r="L19" s="499"/>
      <c r="M19" s="499"/>
      <c r="N19" s="499"/>
      <c r="O19" s="60" t="s">
        <v>176</v>
      </c>
      <c r="P19" s="60"/>
      <c r="Q19" s="59"/>
      <c r="R19" s="59"/>
      <c r="S19" s="59"/>
      <c r="T19" s="59"/>
    </row>
    <row r="20" spans="1:20" ht="50.1" customHeight="1" x14ac:dyDescent="0.35">
      <c r="A20" s="498" t="e">
        <f>'MAPA DE RIESGOS'!#REF!</f>
        <v>#REF!</v>
      </c>
      <c r="B20" s="499"/>
      <c r="C20" s="499"/>
      <c r="D20" s="499"/>
      <c r="E20" s="499"/>
      <c r="F20" s="500"/>
      <c r="G20" s="87" t="s">
        <v>63</v>
      </c>
      <c r="H20" s="498" t="e">
        <f>'MAPA DE RIESGOS'!#REF!</f>
        <v>#REF!</v>
      </c>
      <c r="I20" s="499"/>
      <c r="J20" s="499"/>
      <c r="K20" s="499"/>
      <c r="L20" s="499"/>
      <c r="M20" s="499"/>
      <c r="N20" s="499"/>
      <c r="O20" s="60" t="s">
        <v>176</v>
      </c>
      <c r="P20" s="60"/>
      <c r="Q20" s="59"/>
      <c r="R20" s="59"/>
      <c r="S20" s="59"/>
      <c r="T20" s="59"/>
    </row>
    <row r="21" spans="1:20" ht="50.1" customHeight="1" x14ac:dyDescent="0.35">
      <c r="A21" s="498" t="e">
        <f>'MAPA DE RIESGOS'!#REF!</f>
        <v>#REF!</v>
      </c>
      <c r="B21" s="499"/>
      <c r="C21" s="499"/>
      <c r="D21" s="499"/>
      <c r="E21" s="499"/>
      <c r="F21" s="500"/>
      <c r="G21" s="87" t="s">
        <v>64</v>
      </c>
      <c r="H21" s="498" t="e">
        <f>'MAPA DE RIESGOS'!#REF!</f>
        <v>#REF!</v>
      </c>
      <c r="I21" s="499"/>
      <c r="J21" s="499"/>
      <c r="K21" s="499"/>
      <c r="L21" s="499"/>
      <c r="M21" s="499"/>
      <c r="N21" s="499"/>
      <c r="O21" s="60" t="s">
        <v>176</v>
      </c>
      <c r="P21" s="60"/>
      <c r="Q21" s="59"/>
      <c r="R21" s="59"/>
      <c r="S21" s="59"/>
      <c r="T21" s="59"/>
    </row>
    <row r="22" spans="1:20" ht="50.1" customHeight="1" x14ac:dyDescent="0.35">
      <c r="A22" s="498" t="e">
        <f>'MAPA DE RIESGOS'!#REF!</f>
        <v>#REF!</v>
      </c>
      <c r="B22" s="499"/>
      <c r="C22" s="499"/>
      <c r="D22" s="499"/>
      <c r="E22" s="499"/>
      <c r="F22" s="500"/>
      <c r="G22" s="87" t="s">
        <v>65</v>
      </c>
      <c r="H22" s="498" t="e">
        <f>'MAPA DE RIESGOS'!#REF!</f>
        <v>#REF!</v>
      </c>
      <c r="I22" s="499"/>
      <c r="J22" s="499"/>
      <c r="K22" s="499"/>
      <c r="L22" s="499"/>
      <c r="M22" s="499"/>
      <c r="N22" s="499"/>
      <c r="O22" s="60"/>
      <c r="P22" s="60"/>
      <c r="Q22" s="59"/>
      <c r="R22" s="59" t="s">
        <v>176</v>
      </c>
      <c r="S22" s="59"/>
      <c r="T22" s="59"/>
    </row>
    <row r="23" spans="1:20" ht="30" customHeight="1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3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3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4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3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3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3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1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3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3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3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5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>
        <v>15</v>
      </c>
      <c r="J35" s="422"/>
      <c r="K35" s="425">
        <v>15</v>
      </c>
      <c r="L35" s="422"/>
      <c r="M35" s="425">
        <v>15</v>
      </c>
      <c r="N35" s="425"/>
      <c r="O35" s="425">
        <v>15</v>
      </c>
      <c r="P35" s="433"/>
      <c r="Q35" s="425"/>
      <c r="R35" s="425">
        <v>15</v>
      </c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>
        <v>15</v>
      </c>
      <c r="J37" s="425"/>
      <c r="K37" s="425">
        <v>15</v>
      </c>
      <c r="L37" s="425"/>
      <c r="M37" s="425">
        <v>15</v>
      </c>
      <c r="N37" s="425"/>
      <c r="O37" s="425">
        <v>15</v>
      </c>
      <c r="P37" s="433"/>
      <c r="Q37" s="425"/>
      <c r="R37" s="425">
        <v>15</v>
      </c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>
        <v>15</v>
      </c>
      <c r="J39" s="425"/>
      <c r="K39" s="425">
        <v>15</v>
      </c>
      <c r="L39" s="425"/>
      <c r="M39" s="425">
        <v>15</v>
      </c>
      <c r="N39" s="425"/>
      <c r="O39" s="425">
        <v>15</v>
      </c>
      <c r="P39" s="433"/>
      <c r="Q39" s="425"/>
      <c r="R39" s="425">
        <v>15</v>
      </c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>
        <v>10</v>
      </c>
      <c r="J41" s="425"/>
      <c r="K41" s="425">
        <v>15</v>
      </c>
      <c r="L41" s="425"/>
      <c r="M41" s="425">
        <v>10</v>
      </c>
      <c r="N41" s="425"/>
      <c r="O41" s="425">
        <v>15</v>
      </c>
      <c r="P41" s="433"/>
      <c r="Q41" s="425"/>
      <c r="R41" s="425">
        <v>10</v>
      </c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>
        <v>15</v>
      </c>
      <c r="J44" s="425"/>
      <c r="K44" s="425">
        <v>15</v>
      </c>
      <c r="L44" s="425"/>
      <c r="M44" s="425">
        <v>15</v>
      </c>
      <c r="N44" s="425"/>
      <c r="O44" s="425">
        <v>15</v>
      </c>
      <c r="P44" s="433"/>
      <c r="Q44" s="425"/>
      <c r="R44" s="425">
        <v>15</v>
      </c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>
        <v>15</v>
      </c>
      <c r="J46" s="425"/>
      <c r="K46" s="425">
        <v>15</v>
      </c>
      <c r="L46" s="425"/>
      <c r="M46" s="430">
        <v>15</v>
      </c>
      <c r="N46" s="425"/>
      <c r="O46" s="425">
        <v>15</v>
      </c>
      <c r="P46" s="433"/>
      <c r="Q46" s="425"/>
      <c r="R46" s="425">
        <v>15</v>
      </c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32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>
        <v>5</v>
      </c>
      <c r="J48" s="425"/>
      <c r="K48" s="425">
        <v>10</v>
      </c>
      <c r="L48" s="425"/>
      <c r="M48" s="425">
        <v>10</v>
      </c>
      <c r="N48" s="425"/>
      <c r="O48" s="425">
        <v>5</v>
      </c>
      <c r="P48" s="421"/>
      <c r="Q48" s="422"/>
      <c r="R48" s="425">
        <v>10</v>
      </c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90</v>
      </c>
      <c r="J51" s="417"/>
      <c r="K51" s="416">
        <f>SUM(K35:K50)</f>
        <v>100</v>
      </c>
      <c r="L51" s="417"/>
      <c r="M51" s="416">
        <f>SUM(M35:M50)</f>
        <v>95</v>
      </c>
      <c r="N51" s="417"/>
      <c r="O51" s="414">
        <f>SUM(O35:O50)</f>
        <v>95</v>
      </c>
      <c r="P51" s="414"/>
      <c r="Q51" s="414"/>
      <c r="R51" s="414">
        <f>SUM(R35:R50)</f>
        <v>95</v>
      </c>
      <c r="S51" s="414"/>
      <c r="T51" s="414"/>
    </row>
    <row r="52" spans="1:21" ht="60" customHeight="1" x14ac:dyDescent="0.3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3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>
        <v>100</v>
      </c>
      <c r="J54" s="430"/>
      <c r="K54" s="418">
        <v>100</v>
      </c>
      <c r="L54" s="418"/>
      <c r="M54" s="418">
        <v>100</v>
      </c>
      <c r="N54" s="418"/>
      <c r="O54" s="418">
        <v>100</v>
      </c>
      <c r="P54" s="418"/>
      <c r="Q54" s="418"/>
      <c r="R54" s="418">
        <v>100</v>
      </c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100</v>
      </c>
      <c r="J57" s="420"/>
      <c r="K57" s="420">
        <f>K54</f>
        <v>100</v>
      </c>
      <c r="L57" s="420"/>
      <c r="M57" s="420">
        <f>M54</f>
        <v>100</v>
      </c>
      <c r="N57" s="420"/>
      <c r="O57" s="414">
        <f>O54</f>
        <v>100</v>
      </c>
      <c r="P57" s="414"/>
      <c r="Q57" s="414"/>
      <c r="R57" s="414">
        <f>R54</f>
        <v>100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100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100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100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100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MODERADO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 t="e">
        <f>G10</f>
        <v>#REF!</v>
      </c>
      <c r="B73" s="393"/>
      <c r="C73" s="393"/>
      <c r="D73" s="393"/>
      <c r="E73" s="393"/>
      <c r="F73" s="393"/>
      <c r="G73" s="393"/>
      <c r="H73" s="394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94"/>
      <c r="J73" s="394"/>
      <c r="K73" s="394"/>
      <c r="L73" s="394"/>
      <c r="M73" s="394"/>
      <c r="N73" s="394"/>
      <c r="O73" s="395" t="e">
        <f>IF(A73-H73=0,"1",A73-H73)</f>
        <v>#REF!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 t="e">
        <f>G11</f>
        <v>#REF!</v>
      </c>
      <c r="B77" s="393"/>
      <c r="C77" s="393"/>
      <c r="D77" s="393"/>
      <c r="E77" s="393"/>
      <c r="F77" s="393"/>
      <c r="G77" s="393"/>
      <c r="H77" s="3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97"/>
      <c r="J77" s="397"/>
      <c r="K77" s="397"/>
      <c r="L77" s="397"/>
      <c r="M77" s="397"/>
      <c r="N77" s="397"/>
      <c r="O77" s="393" t="e">
        <f>IF(A77-H77=0,"1",A77-H77)</f>
        <v>#REF!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e">
        <f>(O73*1)</f>
        <v>#REF!</v>
      </c>
      <c r="B81" s="393"/>
      <c r="C81" s="393"/>
      <c r="D81" s="393"/>
      <c r="E81" s="393"/>
      <c r="F81" s="393"/>
      <c r="G81" s="393"/>
      <c r="H81" s="393" t="e">
        <f>(O77*1)</f>
        <v>#REF!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82" priority="14" stopIfTrue="1">
      <formula>LEFT(J11,4)="ALTO"</formula>
    </cfRule>
    <cfRule type="expression" dxfId="81" priority="15" stopIfTrue="1">
      <formula>LEFT(J11,8)="MODERADO"</formula>
    </cfRule>
    <cfRule type="expression" dxfId="80" priority="16" stopIfTrue="1">
      <formula>LEFT(J11,7)="EXTREMO"</formula>
    </cfRule>
    <cfRule type="expression" dxfId="79" priority="17" stopIfTrue="1">
      <formula>LEFT(J11,4)="BAJO"</formula>
    </cfRule>
  </conditionalFormatting>
  <conditionalFormatting sqref="O81">
    <cfRule type="expression" dxfId="78" priority="10" stopIfTrue="1">
      <formula>LEFT(O81,4)="ALTO"</formula>
    </cfRule>
    <cfRule type="expression" dxfId="77" priority="11" stopIfTrue="1">
      <formula>LEFT(O81,8)="MODERADO"</formula>
    </cfRule>
    <cfRule type="expression" dxfId="76" priority="12" stopIfTrue="1">
      <formula>LEFT(O81,7)="EXTREMO"</formula>
    </cfRule>
    <cfRule type="expression" dxfId="75" priority="13" stopIfTrue="1">
      <formula>LEFT(O81,4)="BAJO"</formula>
    </cfRule>
  </conditionalFormatting>
  <conditionalFormatting sqref="I63:T65">
    <cfRule type="containsText" dxfId="74" priority="1" stopIfTrue="1" operator="containsText" text="Fuerte">
      <formula>NOT(ISERROR(SEARCH("Fuerte",I63)))</formula>
    </cfRule>
    <cfRule type="containsText" dxfId="73" priority="2" stopIfTrue="1" operator="containsText" text="Moderado">
      <formula>NOT(ISERROR(SEARCH("Moderado",I63)))</formula>
    </cfRule>
    <cfRule type="containsText" dxfId="72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0.79998168889431442"/>
  </sheetPr>
  <dimension ref="A1:N27"/>
  <sheetViews>
    <sheetView topLeftCell="A17" workbookViewId="0">
      <selection activeCell="D73" sqref="D73:D77"/>
    </sheetView>
  </sheetViews>
  <sheetFormatPr baseColWidth="10" defaultRowHeight="15" x14ac:dyDescent="0.25"/>
  <sheetData>
    <row r="1" spans="1:13" thickBot="1" x14ac:dyDescent="0.4">
      <c r="A1" s="517" t="s">
        <v>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</row>
    <row r="2" spans="1:13" ht="25.5" customHeight="1" x14ac:dyDescent="0.25">
      <c r="A2" s="520" t="s">
        <v>12</v>
      </c>
      <c r="B2" s="522" t="s">
        <v>94</v>
      </c>
      <c r="C2" s="523"/>
      <c r="D2" s="523"/>
      <c r="E2" s="523"/>
      <c r="F2" s="523"/>
      <c r="G2" s="523"/>
      <c r="H2" s="523"/>
      <c r="I2" s="523"/>
      <c r="J2" s="523"/>
      <c r="K2" s="523"/>
      <c r="L2" s="526" t="s">
        <v>175</v>
      </c>
      <c r="M2" s="527"/>
    </row>
    <row r="3" spans="1:13" ht="25.5" customHeight="1" x14ac:dyDescent="0.25">
      <c r="A3" s="521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88" t="s">
        <v>95</v>
      </c>
      <c r="M3" s="89" t="s">
        <v>96</v>
      </c>
    </row>
    <row r="4" spans="1:13" ht="30" customHeight="1" x14ac:dyDescent="0.35">
      <c r="A4" s="49">
        <v>1</v>
      </c>
      <c r="B4" s="511" t="s">
        <v>97</v>
      </c>
      <c r="C4" s="512"/>
      <c r="D4" s="512"/>
      <c r="E4" s="512"/>
      <c r="F4" s="512"/>
      <c r="G4" s="512"/>
      <c r="H4" s="512"/>
      <c r="I4" s="512"/>
      <c r="J4" s="512"/>
      <c r="K4" s="513"/>
      <c r="L4" s="102" t="s">
        <v>176</v>
      </c>
      <c r="M4" s="103"/>
    </row>
    <row r="5" spans="1:13" ht="30" customHeight="1" x14ac:dyDescent="0.35">
      <c r="A5" s="49">
        <v>2</v>
      </c>
      <c r="B5" s="511" t="s">
        <v>98</v>
      </c>
      <c r="C5" s="512"/>
      <c r="D5" s="512"/>
      <c r="E5" s="512"/>
      <c r="F5" s="512"/>
      <c r="G5" s="512"/>
      <c r="H5" s="512"/>
      <c r="I5" s="512"/>
      <c r="J5" s="512"/>
      <c r="K5" s="513"/>
      <c r="L5" s="102" t="s">
        <v>176</v>
      </c>
      <c r="M5" s="103"/>
    </row>
    <row r="6" spans="1:13" ht="30" customHeight="1" x14ac:dyDescent="0.25">
      <c r="A6" s="49">
        <v>3</v>
      </c>
      <c r="B6" s="511" t="s">
        <v>99</v>
      </c>
      <c r="C6" s="512"/>
      <c r="D6" s="512"/>
      <c r="E6" s="512"/>
      <c r="F6" s="512"/>
      <c r="G6" s="512"/>
      <c r="H6" s="512"/>
      <c r="I6" s="512"/>
      <c r="J6" s="512"/>
      <c r="K6" s="513"/>
      <c r="L6" s="102" t="s">
        <v>176</v>
      </c>
      <c r="M6" s="103"/>
    </row>
    <row r="7" spans="1:13" ht="30" customHeight="1" x14ac:dyDescent="0.25">
      <c r="A7" s="49">
        <v>4</v>
      </c>
      <c r="B7" s="511" t="s">
        <v>100</v>
      </c>
      <c r="C7" s="512"/>
      <c r="D7" s="512"/>
      <c r="E7" s="512"/>
      <c r="F7" s="512"/>
      <c r="G7" s="512"/>
      <c r="H7" s="512"/>
      <c r="I7" s="512"/>
      <c r="J7" s="512"/>
      <c r="K7" s="513"/>
      <c r="L7" s="102" t="s">
        <v>176</v>
      </c>
      <c r="M7" s="103"/>
    </row>
    <row r="8" spans="1:13" ht="30" customHeight="1" x14ac:dyDescent="0.25">
      <c r="A8" s="49">
        <v>5</v>
      </c>
      <c r="B8" s="511" t="s">
        <v>101</v>
      </c>
      <c r="C8" s="512"/>
      <c r="D8" s="512"/>
      <c r="E8" s="512"/>
      <c r="F8" s="512"/>
      <c r="G8" s="512"/>
      <c r="H8" s="512"/>
      <c r="I8" s="512"/>
      <c r="J8" s="512"/>
      <c r="K8" s="513"/>
      <c r="L8" s="102" t="s">
        <v>176</v>
      </c>
      <c r="M8" s="103"/>
    </row>
    <row r="9" spans="1:13" ht="30" customHeight="1" x14ac:dyDescent="0.25">
      <c r="A9" s="49">
        <v>6</v>
      </c>
      <c r="B9" s="511" t="s">
        <v>102</v>
      </c>
      <c r="C9" s="512"/>
      <c r="D9" s="512"/>
      <c r="E9" s="512"/>
      <c r="F9" s="512"/>
      <c r="G9" s="512"/>
      <c r="H9" s="512"/>
      <c r="I9" s="512"/>
      <c r="J9" s="512"/>
      <c r="K9" s="513"/>
      <c r="L9" s="102" t="s">
        <v>176</v>
      </c>
      <c r="M9" s="103"/>
    </row>
    <row r="10" spans="1:13" ht="30" customHeight="1" x14ac:dyDescent="0.25">
      <c r="A10" s="49">
        <v>7</v>
      </c>
      <c r="B10" s="511" t="s">
        <v>103</v>
      </c>
      <c r="C10" s="512"/>
      <c r="D10" s="512"/>
      <c r="E10" s="512"/>
      <c r="F10" s="512"/>
      <c r="G10" s="512"/>
      <c r="H10" s="512"/>
      <c r="I10" s="512"/>
      <c r="J10" s="512"/>
      <c r="K10" s="513"/>
      <c r="L10" s="102" t="s">
        <v>176</v>
      </c>
      <c r="M10" s="103"/>
    </row>
    <row r="11" spans="1:13" ht="30" customHeight="1" x14ac:dyDescent="0.25">
      <c r="A11" s="49">
        <v>8</v>
      </c>
      <c r="B11" s="511" t="s">
        <v>104</v>
      </c>
      <c r="C11" s="512"/>
      <c r="D11" s="512"/>
      <c r="E11" s="512"/>
      <c r="F11" s="512"/>
      <c r="G11" s="512"/>
      <c r="H11" s="512"/>
      <c r="I11" s="512"/>
      <c r="J11" s="512"/>
      <c r="K11" s="513"/>
      <c r="L11" s="102" t="s">
        <v>176</v>
      </c>
      <c r="M11" s="103"/>
    </row>
    <row r="12" spans="1:13" ht="30" customHeight="1" x14ac:dyDescent="0.25">
      <c r="A12" s="49">
        <v>9</v>
      </c>
      <c r="B12" s="511" t="s">
        <v>105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102" t="s">
        <v>176</v>
      </c>
      <c r="M12" s="103"/>
    </row>
    <row r="13" spans="1:13" ht="30" customHeight="1" x14ac:dyDescent="0.25">
      <c r="A13" s="49">
        <v>10</v>
      </c>
      <c r="B13" s="511" t="s">
        <v>106</v>
      </c>
      <c r="C13" s="512"/>
      <c r="D13" s="512"/>
      <c r="E13" s="512"/>
      <c r="F13" s="512"/>
      <c r="G13" s="512"/>
      <c r="H13" s="512"/>
      <c r="I13" s="512"/>
      <c r="J13" s="512"/>
      <c r="K13" s="513"/>
      <c r="L13" s="102" t="s">
        <v>176</v>
      </c>
      <c r="M13" s="103"/>
    </row>
    <row r="14" spans="1:13" ht="30" customHeight="1" x14ac:dyDescent="0.35">
      <c r="A14" s="49">
        <v>11</v>
      </c>
      <c r="B14" s="511" t="s">
        <v>107</v>
      </c>
      <c r="C14" s="512"/>
      <c r="D14" s="512"/>
      <c r="E14" s="512"/>
      <c r="F14" s="512"/>
      <c r="G14" s="512"/>
      <c r="H14" s="512"/>
      <c r="I14" s="512"/>
      <c r="J14" s="512"/>
      <c r="K14" s="513"/>
      <c r="L14" s="102" t="s">
        <v>176</v>
      </c>
      <c r="M14" s="103"/>
    </row>
    <row r="15" spans="1:13" ht="30" customHeight="1" x14ac:dyDescent="0.35">
      <c r="A15" s="49">
        <v>12</v>
      </c>
      <c r="B15" s="511" t="s">
        <v>108</v>
      </c>
      <c r="C15" s="512"/>
      <c r="D15" s="512"/>
      <c r="E15" s="512"/>
      <c r="F15" s="512"/>
      <c r="G15" s="512"/>
      <c r="H15" s="512"/>
      <c r="I15" s="512"/>
      <c r="J15" s="512"/>
      <c r="K15" s="513"/>
      <c r="L15" s="102" t="s">
        <v>176</v>
      </c>
      <c r="M15" s="103"/>
    </row>
    <row r="16" spans="1:13" ht="30" customHeight="1" x14ac:dyDescent="0.35">
      <c r="A16" s="49">
        <v>13</v>
      </c>
      <c r="B16" s="511" t="s">
        <v>109</v>
      </c>
      <c r="C16" s="512"/>
      <c r="D16" s="512"/>
      <c r="E16" s="512"/>
      <c r="F16" s="512"/>
      <c r="G16" s="512"/>
      <c r="H16" s="512"/>
      <c r="I16" s="512"/>
      <c r="J16" s="512"/>
      <c r="K16" s="513"/>
      <c r="L16" s="102" t="s">
        <v>176</v>
      </c>
      <c r="M16" s="103"/>
    </row>
    <row r="17" spans="1:14" ht="30" customHeight="1" x14ac:dyDescent="0.35">
      <c r="A17" s="49">
        <v>14</v>
      </c>
      <c r="B17" s="511" t="s">
        <v>110</v>
      </c>
      <c r="C17" s="512"/>
      <c r="D17" s="512"/>
      <c r="E17" s="512"/>
      <c r="F17" s="512"/>
      <c r="G17" s="512"/>
      <c r="H17" s="512"/>
      <c r="I17" s="512"/>
      <c r="J17" s="512"/>
      <c r="K17" s="513"/>
      <c r="L17" s="102" t="s">
        <v>176</v>
      </c>
      <c r="M17" s="103"/>
    </row>
    <row r="18" spans="1:14" ht="30" customHeight="1" x14ac:dyDescent="0.35">
      <c r="A18" s="49">
        <v>15</v>
      </c>
      <c r="B18" s="511" t="s">
        <v>111</v>
      </c>
      <c r="C18" s="512"/>
      <c r="D18" s="512"/>
      <c r="E18" s="512"/>
      <c r="F18" s="512"/>
      <c r="G18" s="512"/>
      <c r="H18" s="512"/>
      <c r="I18" s="512"/>
      <c r="J18" s="512"/>
      <c r="K18" s="513"/>
      <c r="L18" s="102" t="s">
        <v>176</v>
      </c>
      <c r="M18" s="103"/>
    </row>
    <row r="19" spans="1:14" ht="30" customHeight="1" x14ac:dyDescent="0.25">
      <c r="A19" s="49">
        <v>16</v>
      </c>
      <c r="B19" s="511" t="s">
        <v>112</v>
      </c>
      <c r="C19" s="512"/>
      <c r="D19" s="512"/>
      <c r="E19" s="512"/>
      <c r="F19" s="512"/>
      <c r="G19" s="512"/>
      <c r="H19" s="512"/>
      <c r="I19" s="512"/>
      <c r="J19" s="512"/>
      <c r="K19" s="513"/>
      <c r="L19" s="102"/>
      <c r="M19" s="103" t="s">
        <v>176</v>
      </c>
    </row>
    <row r="20" spans="1:14" ht="30" customHeight="1" x14ac:dyDescent="0.35">
      <c r="A20" s="49">
        <v>17</v>
      </c>
      <c r="B20" s="511" t="s">
        <v>113</v>
      </c>
      <c r="C20" s="512"/>
      <c r="D20" s="512"/>
      <c r="E20" s="512"/>
      <c r="F20" s="512"/>
      <c r="G20" s="512"/>
      <c r="H20" s="512"/>
      <c r="I20" s="512"/>
      <c r="J20" s="512"/>
      <c r="K20" s="513"/>
      <c r="L20" s="102" t="s">
        <v>176</v>
      </c>
      <c r="M20" s="103"/>
    </row>
    <row r="21" spans="1:14" ht="30" customHeight="1" x14ac:dyDescent="0.35">
      <c r="A21" s="49">
        <v>18</v>
      </c>
      <c r="B21" s="511" t="s">
        <v>114</v>
      </c>
      <c r="C21" s="512"/>
      <c r="D21" s="512"/>
      <c r="E21" s="512"/>
      <c r="F21" s="512"/>
      <c r="G21" s="512"/>
      <c r="H21" s="512"/>
      <c r="I21" s="512"/>
      <c r="J21" s="512"/>
      <c r="K21" s="513"/>
      <c r="L21" s="102" t="s">
        <v>176</v>
      </c>
      <c r="M21" s="103"/>
    </row>
    <row r="22" spans="1:14" ht="30" customHeight="1" x14ac:dyDescent="0.25">
      <c r="A22" s="49">
        <v>19</v>
      </c>
      <c r="B22" s="511" t="s">
        <v>115</v>
      </c>
      <c r="C22" s="512"/>
      <c r="D22" s="512"/>
      <c r="E22" s="512"/>
      <c r="F22" s="512"/>
      <c r="G22" s="512"/>
      <c r="H22" s="512"/>
      <c r="I22" s="512"/>
      <c r="J22" s="512"/>
      <c r="K22" s="513"/>
      <c r="L22" s="102" t="s">
        <v>176</v>
      </c>
      <c r="M22" s="103"/>
    </row>
    <row r="23" spans="1:14" ht="14.45" x14ac:dyDescent="0.3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</row>
    <row r="24" spans="1:14" ht="36.75" customHeight="1" x14ac:dyDescent="0.25">
      <c r="A24" s="514" t="s">
        <v>116</v>
      </c>
      <c r="B24" s="514"/>
      <c r="C24" s="90">
        <f>COUNTIF(L4:L22,"X")</f>
        <v>18</v>
      </c>
      <c r="D24" s="91"/>
      <c r="E24" s="514" t="s">
        <v>117</v>
      </c>
      <c r="F24" s="514"/>
      <c r="G24" s="514"/>
      <c r="H24" s="90">
        <f>COUNTIF(M4:M22,"X")</f>
        <v>1</v>
      </c>
      <c r="I24" s="515" t="s">
        <v>174</v>
      </c>
      <c r="J24" s="515"/>
      <c r="K24" s="515"/>
      <c r="L24" s="515"/>
      <c r="M24" s="515"/>
      <c r="N24" s="96"/>
    </row>
    <row r="25" spans="1:14" ht="16.5" x14ac:dyDescent="0.3">
      <c r="A25" s="93"/>
      <c r="B25" s="93"/>
      <c r="C25" s="94"/>
      <c r="D25" s="94"/>
      <c r="E25" s="95"/>
      <c r="F25" s="95"/>
      <c r="G25" s="95"/>
      <c r="H25" s="92"/>
      <c r="I25" s="515"/>
      <c r="J25" s="515"/>
      <c r="K25" s="515"/>
      <c r="L25" s="515"/>
      <c r="M25" s="515"/>
    </row>
    <row r="26" spans="1:14" ht="36" customHeight="1" x14ac:dyDescent="0.25">
      <c r="A26" s="516" t="s">
        <v>118</v>
      </c>
      <c r="B26" s="516"/>
      <c r="C26" s="510">
        <f>IF(OR(F26="Moderado"),"3",IF(OR(F26="Alto"),"4",IF(OR(F26="Catastrofico"),5,)))</f>
        <v>5</v>
      </c>
      <c r="D26" s="510"/>
      <c r="E26" s="510"/>
      <c r="F26" s="510" t="str">
        <f>IF(OR(L19="X"),"CATASTROFICO",IF(OR(C24=1,C24=2,C24=3,C24=4,C24=5),"MODERADO",IF(OR(C24=6,C24=7,C24=8,C24=9,C24=10,C24=11),"ALTO",IF(OR(C24=12,C24=13,C24=14,C24=15,C24=16,C24=17,C24=18,C24=19),"CATASTROFICO",""))))</f>
        <v>CATASTROFICO</v>
      </c>
      <c r="G26" s="510"/>
      <c r="I26" s="515"/>
      <c r="J26" s="515"/>
      <c r="K26" s="515"/>
      <c r="L26" s="515"/>
      <c r="M26" s="515"/>
    </row>
    <row r="27" spans="1:14" ht="14.45" x14ac:dyDescent="0.35">
      <c r="A27" s="54"/>
      <c r="B27" s="54"/>
      <c r="C27" s="55"/>
      <c r="D27" s="55"/>
      <c r="E27" s="54"/>
      <c r="F27" s="55"/>
      <c r="G27" s="55"/>
      <c r="H27" s="56"/>
      <c r="I27" s="56"/>
      <c r="J27" s="53"/>
      <c r="K27" s="52"/>
      <c r="L27" s="52"/>
      <c r="M27" s="52"/>
    </row>
  </sheetData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dxfId="71" priority="1" stopIfTrue="1" operator="containsText" text="Moderado">
      <formula>NOT(ISERROR(SEARCH("Moderado",F26)))</formula>
    </cfRule>
    <cfRule type="containsText" dxfId="70" priority="2" stopIfTrue="1" operator="containsText" text="CATASTROFICO">
      <formula>NOT(ISERROR(SEARCH("CATASTROFICO",F26)))</formula>
    </cfRule>
    <cfRule type="containsText" dxfId="69" priority="3" stopIfTrue="1" operator="containsText" text="ALTO">
      <formula>NOT(ISERROR(SEARCH("ALTO",F26)))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U82"/>
  <sheetViews>
    <sheetView view="pageBreakPreview" zoomScale="40" zoomScaleNormal="70" zoomScaleSheetLayoutView="40" workbookViewId="0">
      <selection activeCell="A10" sqref="A10:F10"/>
    </sheetView>
  </sheetViews>
  <sheetFormatPr baseColWidth="10" defaultColWidth="11.42578125" defaultRowHeight="16.5" x14ac:dyDescent="0.3"/>
  <cols>
    <col min="1" max="1" width="78.140625" style="105" customWidth="1"/>
    <col min="2" max="3" width="50.7109375" style="105" customWidth="1"/>
    <col min="4" max="9" width="35.7109375" style="105" customWidth="1"/>
    <col min="10" max="10" width="70.7109375" style="105" customWidth="1"/>
    <col min="11" max="11" width="35.7109375" style="105" customWidth="1"/>
    <col min="12" max="12" width="70.7109375" style="105" customWidth="1"/>
    <col min="13" max="13" width="35.7109375" style="105" customWidth="1"/>
    <col min="14" max="14" width="70.7109375" style="105" customWidth="1"/>
    <col min="15" max="20" width="43.140625" style="105" customWidth="1"/>
    <col min="21" max="21" width="27.42578125" style="105" customWidth="1"/>
    <col min="22" max="16384" width="11.42578125" style="105"/>
  </cols>
  <sheetData>
    <row r="1" spans="1:20" ht="71.25" customHeight="1" x14ac:dyDescent="0.25">
      <c r="A1" s="104" t="s">
        <v>44</v>
      </c>
      <c r="B1" s="370" t="str">
        <f>'MAPA DE RIESGOS'!C9</f>
        <v>25/01/2023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2"/>
    </row>
    <row r="2" spans="1:20" ht="71.25" customHeight="1" x14ac:dyDescent="0.25">
      <c r="A2" s="104" t="s">
        <v>45</v>
      </c>
      <c r="B2" s="373" t="str">
        <f>'MAPA DE RIESGOS'!C7</f>
        <v>ATENCIÓN SOCIAL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71.25" customHeight="1" x14ac:dyDescent="0.25">
      <c r="A3" s="104" t="s">
        <v>46</v>
      </c>
      <c r="B3" s="373" t="str">
        <f>'MAPA DE RIESGOS'!D16</f>
        <v>JJSJSJSJSJ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30" customHeight="1" x14ac:dyDescent="0.45">
      <c r="A4" s="106"/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9"/>
      <c r="Q4" s="109"/>
      <c r="R4" s="109"/>
      <c r="S4" s="109"/>
      <c r="T4" s="109"/>
    </row>
    <row r="5" spans="1:20" ht="66" customHeight="1" x14ac:dyDescent="0.25">
      <c r="A5" s="356" t="s">
        <v>172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</row>
    <row r="6" spans="1:20" ht="81" customHeight="1" x14ac:dyDescent="0.3">
      <c r="A6" s="110" t="s">
        <v>47</v>
      </c>
      <c r="B6" s="358" t="s">
        <v>32</v>
      </c>
      <c r="C6" s="360"/>
      <c r="D6" s="358" t="s">
        <v>148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60"/>
    </row>
    <row r="7" spans="1:20" ht="91.5" customHeight="1" x14ac:dyDescent="0.25">
      <c r="A7" s="111">
        <f>'MAPA DE RIESGOS'!A16</f>
        <v>1</v>
      </c>
      <c r="B7" s="374" t="str">
        <f>'MAPA DE RIESGOS'!C16</f>
        <v>Riesgo de Proceso</v>
      </c>
      <c r="C7" s="375"/>
      <c r="D7" s="374" t="str">
        <f>'MAPA DE RIESGOS'!B16</f>
        <v>GGSGSGSG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5"/>
    </row>
    <row r="8" spans="1:20" ht="90.75" customHeight="1" x14ac:dyDescent="0.25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</row>
    <row r="9" spans="1:20" ht="75" customHeight="1" x14ac:dyDescent="0.25">
      <c r="A9" s="356" t="s">
        <v>48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</row>
    <row r="10" spans="1:20" ht="99.95" customHeight="1" x14ac:dyDescent="0.25">
      <c r="A10" s="304" t="s">
        <v>127</v>
      </c>
      <c r="B10" s="304"/>
      <c r="C10" s="304"/>
      <c r="D10" s="304"/>
      <c r="E10" s="304"/>
      <c r="F10" s="304"/>
      <c r="G10" s="357">
        <f>'MAPA DE RIESGOS'!G16</f>
        <v>3</v>
      </c>
      <c r="H10" s="357"/>
      <c r="I10" s="357"/>
      <c r="J10" s="358" t="s">
        <v>49</v>
      </c>
      <c r="K10" s="359"/>
      <c r="L10" s="359"/>
      <c r="M10" s="359"/>
      <c r="N10" s="359"/>
      <c r="O10" s="359"/>
      <c r="P10" s="359"/>
      <c r="Q10" s="359"/>
      <c r="R10" s="359"/>
      <c r="S10" s="359"/>
      <c r="T10" s="360"/>
    </row>
    <row r="11" spans="1:20" ht="99.95" customHeight="1" x14ac:dyDescent="0.25">
      <c r="A11" s="304" t="s">
        <v>125</v>
      </c>
      <c r="B11" s="304"/>
      <c r="C11" s="304"/>
      <c r="D11" s="304"/>
      <c r="E11" s="304"/>
      <c r="F11" s="304"/>
      <c r="G11" s="361">
        <f>'MAPA DE RIESGOS'!H16</f>
        <v>3</v>
      </c>
      <c r="H11" s="361"/>
      <c r="I11" s="361"/>
      <c r="J11" s="362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ALTO</v>
      </c>
      <c r="K11" s="363"/>
      <c r="L11" s="363"/>
      <c r="M11" s="363"/>
      <c r="N11" s="363"/>
      <c r="O11" s="363"/>
      <c r="P11" s="363"/>
      <c r="Q11" s="363"/>
      <c r="R11" s="363"/>
      <c r="S11" s="363"/>
      <c r="T11" s="364"/>
    </row>
    <row r="12" spans="1:20" ht="47.25" customHeight="1" x14ac:dyDescent="0.35">
      <c r="A12" s="112"/>
      <c r="B12" s="112"/>
      <c r="C12" s="112"/>
      <c r="D12" s="113"/>
      <c r="E12" s="113"/>
      <c r="F12" s="114"/>
      <c r="G12" s="114"/>
      <c r="H12" s="114"/>
      <c r="I12" s="114"/>
      <c r="J12" s="114"/>
      <c r="K12" s="113"/>
      <c r="L12" s="113"/>
      <c r="M12" s="113"/>
      <c r="N12" s="113"/>
      <c r="O12" s="108"/>
      <c r="P12" s="109"/>
      <c r="Q12" s="109"/>
      <c r="R12" s="109"/>
      <c r="S12" s="109"/>
      <c r="T12" s="109"/>
    </row>
    <row r="13" spans="1:20" ht="73.5" customHeight="1" x14ac:dyDescent="0.3">
      <c r="A13" s="378" t="s">
        <v>59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</row>
    <row r="14" spans="1:20" ht="73.5" customHeight="1" x14ac:dyDescent="0.3">
      <c r="A14" s="379" t="s">
        <v>60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</row>
    <row r="15" spans="1:20" ht="72" customHeight="1" x14ac:dyDescent="0.3">
      <c r="A15" s="321" t="s">
        <v>129</v>
      </c>
      <c r="B15" s="322"/>
      <c r="C15" s="322"/>
      <c r="D15" s="322"/>
      <c r="E15" s="322"/>
      <c r="F15" s="323"/>
      <c r="G15" s="305" t="s">
        <v>154</v>
      </c>
      <c r="H15" s="306"/>
      <c r="I15" s="306"/>
      <c r="J15" s="306"/>
      <c r="K15" s="306"/>
      <c r="L15" s="306"/>
      <c r="M15" s="306"/>
      <c r="N15" s="307"/>
      <c r="O15" s="304" t="s">
        <v>128</v>
      </c>
      <c r="P15" s="304"/>
      <c r="Q15" s="304"/>
      <c r="R15" s="304"/>
      <c r="S15" s="304"/>
      <c r="T15" s="304"/>
    </row>
    <row r="16" spans="1:20" ht="30" customHeight="1" x14ac:dyDescent="0.3">
      <c r="A16" s="324"/>
      <c r="B16" s="325"/>
      <c r="C16" s="325"/>
      <c r="D16" s="325"/>
      <c r="E16" s="325"/>
      <c r="F16" s="326"/>
      <c r="G16" s="308"/>
      <c r="H16" s="309"/>
      <c r="I16" s="309"/>
      <c r="J16" s="309"/>
      <c r="K16" s="309"/>
      <c r="L16" s="309"/>
      <c r="M16" s="309"/>
      <c r="N16" s="310"/>
      <c r="O16" s="292" t="s">
        <v>1</v>
      </c>
      <c r="P16" s="292"/>
      <c r="Q16" s="292"/>
      <c r="R16" s="292" t="s">
        <v>0</v>
      </c>
      <c r="S16" s="292"/>
      <c r="T16" s="292"/>
    </row>
    <row r="17" spans="1:20" ht="54" customHeight="1" x14ac:dyDescent="0.3">
      <c r="A17" s="327"/>
      <c r="B17" s="328"/>
      <c r="C17" s="328"/>
      <c r="D17" s="328"/>
      <c r="E17" s="328"/>
      <c r="F17" s="329"/>
      <c r="G17" s="311"/>
      <c r="H17" s="312"/>
      <c r="I17" s="312"/>
      <c r="J17" s="312"/>
      <c r="K17" s="312"/>
      <c r="L17" s="312"/>
      <c r="M17" s="312"/>
      <c r="N17" s="313"/>
      <c r="O17" s="115" t="s">
        <v>152</v>
      </c>
      <c r="P17" s="115" t="s">
        <v>153</v>
      </c>
      <c r="Q17" s="115" t="s">
        <v>155</v>
      </c>
      <c r="R17" s="115" t="s">
        <v>152</v>
      </c>
      <c r="S17" s="115" t="s">
        <v>153</v>
      </c>
      <c r="T17" s="115" t="s">
        <v>155</v>
      </c>
    </row>
    <row r="18" spans="1:20" ht="49.5" customHeight="1" x14ac:dyDescent="0.3">
      <c r="A18" s="314" t="str">
        <f>'MAPA DE RIESGOS'!E16</f>
        <v>EJEMPLO</v>
      </c>
      <c r="B18" s="315"/>
      <c r="C18" s="315"/>
      <c r="D18" s="315"/>
      <c r="E18" s="315"/>
      <c r="F18" s="365"/>
      <c r="G18" s="116" t="s">
        <v>61</v>
      </c>
      <c r="H18" s="314" t="str">
        <f>'MAPA DE RIESGOS'!J16</f>
        <v>EJEMPLO</v>
      </c>
      <c r="I18" s="315"/>
      <c r="J18" s="315"/>
      <c r="K18" s="315"/>
      <c r="L18" s="315"/>
      <c r="M18" s="315"/>
      <c r="N18" s="315"/>
      <c r="O18" s="117" t="s">
        <v>176</v>
      </c>
      <c r="P18" s="117"/>
      <c r="Q18" s="118"/>
      <c r="R18" s="118"/>
      <c r="S18" s="118"/>
      <c r="T18" s="118"/>
    </row>
    <row r="19" spans="1:20" ht="50.1" customHeight="1" x14ac:dyDescent="0.3">
      <c r="A19" s="314" t="str">
        <f>'MAPA DE RIESGOS'!E17</f>
        <v>EJEMPLO</v>
      </c>
      <c r="B19" s="315"/>
      <c r="C19" s="315"/>
      <c r="D19" s="315"/>
      <c r="E19" s="315"/>
      <c r="F19" s="365"/>
      <c r="G19" s="116" t="s">
        <v>62</v>
      </c>
      <c r="H19" s="314" t="str">
        <f>'MAPA DE RIESGOS'!J17</f>
        <v>EJEMPLO</v>
      </c>
      <c r="I19" s="315"/>
      <c r="J19" s="315"/>
      <c r="K19" s="315"/>
      <c r="L19" s="315"/>
      <c r="M19" s="315"/>
      <c r="N19" s="315"/>
      <c r="O19" s="117"/>
      <c r="P19" s="117"/>
      <c r="Q19" s="118"/>
      <c r="R19" s="118" t="s">
        <v>176</v>
      </c>
      <c r="S19" s="118"/>
      <c r="T19" s="118"/>
    </row>
    <row r="20" spans="1:20" ht="50.1" customHeight="1" x14ac:dyDescent="0.3">
      <c r="A20" s="314" t="str">
        <f>'MAPA DE RIESGOS'!E18</f>
        <v>EJEMPLO</v>
      </c>
      <c r="B20" s="315"/>
      <c r="C20" s="315"/>
      <c r="D20" s="315"/>
      <c r="E20" s="315"/>
      <c r="F20" s="365"/>
      <c r="G20" s="116" t="s">
        <v>63</v>
      </c>
      <c r="H20" s="314" t="str">
        <f>'MAPA DE RIESGOS'!J18</f>
        <v>EJEMPLO</v>
      </c>
      <c r="I20" s="315"/>
      <c r="J20" s="315"/>
      <c r="K20" s="315"/>
      <c r="L20" s="315"/>
      <c r="M20" s="315"/>
      <c r="N20" s="315"/>
      <c r="O20" s="117" t="s">
        <v>176</v>
      </c>
      <c r="P20" s="117"/>
      <c r="Q20" s="118"/>
      <c r="R20" s="118"/>
      <c r="S20" s="118"/>
      <c r="T20" s="118"/>
    </row>
    <row r="21" spans="1:20" ht="50.1" customHeight="1" x14ac:dyDescent="0.3">
      <c r="A21" s="314" t="str">
        <f>'MAPA DE RIESGOS'!E19</f>
        <v>EJEMPLO</v>
      </c>
      <c r="B21" s="315"/>
      <c r="C21" s="315"/>
      <c r="D21" s="315"/>
      <c r="E21" s="315"/>
      <c r="F21" s="365"/>
      <c r="G21" s="116" t="s">
        <v>64</v>
      </c>
      <c r="H21" s="314" t="str">
        <f>'MAPA DE RIESGOS'!J19</f>
        <v>EJEMPLO</v>
      </c>
      <c r="I21" s="315"/>
      <c r="J21" s="315"/>
      <c r="K21" s="315"/>
      <c r="L21" s="315"/>
      <c r="M21" s="315"/>
      <c r="N21" s="315"/>
      <c r="O21" s="117"/>
      <c r="P21" s="117"/>
      <c r="Q21" s="118"/>
      <c r="R21" s="118" t="s">
        <v>176</v>
      </c>
      <c r="S21" s="118"/>
      <c r="T21" s="118"/>
    </row>
    <row r="22" spans="1:20" ht="50.1" customHeight="1" x14ac:dyDescent="0.3">
      <c r="A22" s="314" t="str">
        <f>'MAPA DE RIESGOS'!E20</f>
        <v>EJEMPLO</v>
      </c>
      <c r="B22" s="315"/>
      <c r="C22" s="315"/>
      <c r="D22" s="315"/>
      <c r="E22" s="315"/>
      <c r="F22" s="365"/>
      <c r="G22" s="116" t="s">
        <v>65</v>
      </c>
      <c r="H22" s="314" t="str">
        <f>'MAPA DE RIESGOS'!J20</f>
        <v>EJEMPLO</v>
      </c>
      <c r="I22" s="315"/>
      <c r="J22" s="315"/>
      <c r="K22" s="315"/>
      <c r="L22" s="315"/>
      <c r="M22" s="315"/>
      <c r="N22" s="315"/>
      <c r="O22" s="117"/>
      <c r="P22" s="117"/>
      <c r="Q22" s="118"/>
      <c r="R22" s="118" t="s">
        <v>176</v>
      </c>
      <c r="S22" s="118"/>
      <c r="T22" s="118"/>
    </row>
    <row r="23" spans="1:20" ht="30" customHeight="1" x14ac:dyDescent="0.35">
      <c r="A23" s="119"/>
      <c r="B23" s="11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08"/>
      <c r="P23" s="109"/>
      <c r="Q23" s="109"/>
      <c r="R23" s="109"/>
      <c r="S23" s="109"/>
      <c r="T23" s="109"/>
    </row>
    <row r="24" spans="1:20" ht="30" customHeight="1" x14ac:dyDescent="0.3">
      <c r="A24" s="120"/>
      <c r="B24" s="120"/>
      <c r="C24" s="121"/>
      <c r="D24" s="121"/>
      <c r="E24" s="122"/>
      <c r="F24" s="122"/>
      <c r="G24" s="122"/>
      <c r="H24" s="122"/>
      <c r="I24" s="122"/>
      <c r="J24" s="123"/>
      <c r="K24" s="123"/>
      <c r="L24" s="124"/>
      <c r="M24" s="124"/>
      <c r="N24" s="125"/>
      <c r="O24" s="126"/>
      <c r="P24" s="127"/>
      <c r="Q24" s="127"/>
      <c r="R24" s="127"/>
      <c r="S24" s="127"/>
      <c r="T24" s="127"/>
    </row>
    <row r="25" spans="1:20" ht="54" customHeight="1" x14ac:dyDescent="0.3">
      <c r="A25" s="319" t="s">
        <v>156</v>
      </c>
      <c r="B25" s="319"/>
      <c r="C25" s="319"/>
      <c r="D25" s="319"/>
      <c r="E25" s="319"/>
      <c r="F25" s="319"/>
      <c r="G25" s="320"/>
      <c r="H25" s="128">
        <f>COUNTIF(O18:O22,"x")</f>
        <v>2</v>
      </c>
      <c r="I25" s="120"/>
      <c r="J25" s="120"/>
      <c r="K25" s="120"/>
      <c r="L25" s="124"/>
      <c r="M25" s="124"/>
      <c r="N25" s="129"/>
      <c r="O25" s="130"/>
      <c r="P25" s="131"/>
      <c r="Q25" s="131"/>
      <c r="R25" s="131"/>
      <c r="S25" s="131"/>
      <c r="T25" s="131"/>
    </row>
    <row r="26" spans="1:20" ht="54" customHeight="1" x14ac:dyDescent="0.3">
      <c r="A26" s="319" t="s">
        <v>157</v>
      </c>
      <c r="B26" s="319"/>
      <c r="C26" s="319"/>
      <c r="D26" s="319"/>
      <c r="E26" s="319"/>
      <c r="F26" s="319"/>
      <c r="G26" s="320"/>
      <c r="H26" s="128">
        <f>COUNTIF(P18:P22,"x")</f>
        <v>0</v>
      </c>
      <c r="I26" s="120"/>
      <c r="J26" s="120"/>
      <c r="K26" s="120"/>
      <c r="L26" s="124"/>
      <c r="M26" s="124"/>
      <c r="N26" s="129"/>
      <c r="O26" s="130"/>
      <c r="P26" s="131"/>
      <c r="Q26" s="131"/>
      <c r="R26" s="131"/>
      <c r="S26" s="131"/>
      <c r="T26" s="131"/>
    </row>
    <row r="27" spans="1:20" ht="54" customHeight="1" x14ac:dyDescent="0.3">
      <c r="A27" s="319" t="s">
        <v>158</v>
      </c>
      <c r="B27" s="319"/>
      <c r="C27" s="319"/>
      <c r="D27" s="319"/>
      <c r="E27" s="319"/>
      <c r="F27" s="319"/>
      <c r="G27" s="320"/>
      <c r="H27" s="128">
        <f>COUNTIF(Q18:Q22,"x")</f>
        <v>0</v>
      </c>
      <c r="I27" s="120"/>
      <c r="J27" s="120"/>
      <c r="K27" s="120"/>
      <c r="L27" s="124"/>
      <c r="M27" s="124"/>
      <c r="N27" s="129"/>
      <c r="O27" s="130"/>
      <c r="P27" s="131"/>
      <c r="Q27" s="131"/>
      <c r="R27" s="131"/>
      <c r="S27" s="131"/>
      <c r="T27" s="131"/>
    </row>
    <row r="28" spans="1:20" ht="54" customHeight="1" x14ac:dyDescent="0.35">
      <c r="A28" s="319" t="s">
        <v>159</v>
      </c>
      <c r="B28" s="319"/>
      <c r="C28" s="319"/>
      <c r="D28" s="319"/>
      <c r="E28" s="319"/>
      <c r="F28" s="319"/>
      <c r="G28" s="320"/>
      <c r="H28" s="128">
        <f>COUNTIF(R18:R22,"x")</f>
        <v>3</v>
      </c>
      <c r="I28" s="125"/>
      <c r="J28" s="125"/>
      <c r="K28" s="125"/>
      <c r="L28" s="132"/>
      <c r="M28" s="132"/>
      <c r="N28" s="132"/>
      <c r="O28" s="133"/>
      <c r="P28" s="134"/>
      <c r="Q28" s="134"/>
      <c r="R28" s="134"/>
      <c r="S28" s="134"/>
      <c r="T28" s="134"/>
    </row>
    <row r="29" spans="1:20" ht="54" customHeight="1" x14ac:dyDescent="0.35">
      <c r="A29" s="319" t="s">
        <v>160</v>
      </c>
      <c r="B29" s="319"/>
      <c r="C29" s="319"/>
      <c r="D29" s="319"/>
      <c r="E29" s="319"/>
      <c r="F29" s="319"/>
      <c r="G29" s="320"/>
      <c r="H29" s="128">
        <f>COUNTIF(S18:S22,"x")</f>
        <v>0</v>
      </c>
      <c r="I29" s="125"/>
      <c r="J29" s="125"/>
      <c r="K29" s="125"/>
      <c r="L29" s="132"/>
      <c r="M29" s="132"/>
      <c r="N29" s="132"/>
      <c r="O29" s="133"/>
      <c r="P29" s="134"/>
      <c r="Q29" s="134"/>
      <c r="R29" s="134"/>
      <c r="S29" s="134"/>
      <c r="T29" s="134"/>
    </row>
    <row r="30" spans="1:20" ht="54" customHeight="1" x14ac:dyDescent="0.35">
      <c r="A30" s="319" t="s">
        <v>161</v>
      </c>
      <c r="B30" s="319"/>
      <c r="C30" s="319"/>
      <c r="D30" s="319"/>
      <c r="E30" s="319"/>
      <c r="F30" s="319"/>
      <c r="G30" s="320"/>
      <c r="H30" s="128">
        <f>COUNTIF(T18:T22,"x")</f>
        <v>0</v>
      </c>
      <c r="I30" s="125"/>
      <c r="J30" s="125"/>
      <c r="K30" s="125"/>
      <c r="L30" s="132"/>
      <c r="M30" s="132"/>
      <c r="N30" s="132"/>
      <c r="O30" s="133"/>
      <c r="P30" s="134"/>
      <c r="Q30" s="134"/>
      <c r="R30" s="134"/>
      <c r="S30" s="134"/>
      <c r="T30" s="134"/>
    </row>
    <row r="31" spans="1:20" ht="30" customHeight="1" x14ac:dyDescent="0.35">
      <c r="A31" s="135"/>
      <c r="B31" s="135"/>
      <c r="C31" s="135"/>
      <c r="D31" s="135"/>
      <c r="E31" s="135"/>
      <c r="F31" s="135"/>
      <c r="G31" s="135"/>
      <c r="H31" s="136"/>
      <c r="I31" s="125"/>
      <c r="J31" s="125"/>
      <c r="K31" s="125"/>
      <c r="L31" s="132"/>
      <c r="M31" s="132"/>
      <c r="N31" s="132"/>
      <c r="O31" s="133"/>
      <c r="P31" s="134"/>
      <c r="Q31" s="134"/>
      <c r="R31" s="134"/>
      <c r="S31" s="134"/>
      <c r="T31" s="134"/>
    </row>
    <row r="32" spans="1:20" ht="78" customHeight="1" x14ac:dyDescent="0.3">
      <c r="A32" s="366" t="s">
        <v>66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</row>
    <row r="33" spans="1:20" ht="78" customHeight="1" x14ac:dyDescent="0.3">
      <c r="A33" s="353" t="s">
        <v>140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5"/>
    </row>
    <row r="34" spans="1:20" ht="106.5" customHeight="1" thickBot="1" x14ac:dyDescent="0.35">
      <c r="A34" s="367" t="s">
        <v>67</v>
      </c>
      <c r="B34" s="367"/>
      <c r="C34" s="367"/>
      <c r="D34" s="367"/>
      <c r="E34" s="367"/>
      <c r="F34" s="367"/>
      <c r="G34" s="367"/>
      <c r="H34" s="137" t="s">
        <v>68</v>
      </c>
      <c r="I34" s="138" t="s">
        <v>69</v>
      </c>
      <c r="J34" s="115" t="s">
        <v>130</v>
      </c>
      <c r="K34" s="138" t="s">
        <v>70</v>
      </c>
      <c r="L34" s="115" t="s">
        <v>130</v>
      </c>
      <c r="M34" s="138" t="s">
        <v>71</v>
      </c>
      <c r="N34" s="115" t="s">
        <v>130</v>
      </c>
      <c r="O34" s="115" t="s">
        <v>72</v>
      </c>
      <c r="P34" s="368" t="s">
        <v>130</v>
      </c>
      <c r="Q34" s="369"/>
      <c r="R34" s="115" t="s">
        <v>73</v>
      </c>
      <c r="S34" s="352" t="s">
        <v>130</v>
      </c>
      <c r="T34" s="352"/>
    </row>
    <row r="35" spans="1:20" ht="60" customHeight="1" x14ac:dyDescent="0.3">
      <c r="A35" s="330" t="s">
        <v>144</v>
      </c>
      <c r="B35" s="331"/>
      <c r="C35" s="331"/>
      <c r="D35" s="331"/>
      <c r="E35" s="332"/>
      <c r="F35" s="339" t="s">
        <v>95</v>
      </c>
      <c r="G35" s="340"/>
      <c r="H35" s="139">
        <v>15</v>
      </c>
      <c r="I35" s="299">
        <v>15</v>
      </c>
      <c r="J35" s="300"/>
      <c r="K35" s="299">
        <v>15</v>
      </c>
      <c r="L35" s="300"/>
      <c r="M35" s="299">
        <v>15</v>
      </c>
      <c r="N35" s="299"/>
      <c r="O35" s="299">
        <v>15</v>
      </c>
      <c r="P35" s="344"/>
      <c r="Q35" s="299"/>
      <c r="R35" s="299">
        <v>15</v>
      </c>
      <c r="S35" s="344"/>
      <c r="T35" s="299"/>
    </row>
    <row r="36" spans="1:20" ht="60" customHeight="1" thickBot="1" x14ac:dyDescent="0.35">
      <c r="A36" s="336"/>
      <c r="B36" s="337"/>
      <c r="C36" s="337"/>
      <c r="D36" s="337"/>
      <c r="E36" s="338"/>
      <c r="F36" s="317" t="s">
        <v>96</v>
      </c>
      <c r="G36" s="318"/>
      <c r="H36" s="140">
        <v>0</v>
      </c>
      <c r="I36" s="301"/>
      <c r="J36" s="301"/>
      <c r="K36" s="301"/>
      <c r="L36" s="301"/>
      <c r="M36" s="301"/>
      <c r="N36" s="301"/>
      <c r="O36" s="301"/>
      <c r="P36" s="303"/>
      <c r="Q36" s="301"/>
      <c r="R36" s="301"/>
      <c r="S36" s="302"/>
      <c r="T36" s="300"/>
    </row>
    <row r="37" spans="1:20" ht="60" customHeight="1" x14ac:dyDescent="0.3">
      <c r="A37" s="330" t="s">
        <v>147</v>
      </c>
      <c r="B37" s="331"/>
      <c r="C37" s="331"/>
      <c r="D37" s="331"/>
      <c r="E37" s="332"/>
      <c r="F37" s="339" t="s">
        <v>95</v>
      </c>
      <c r="G37" s="340"/>
      <c r="H37" s="139">
        <v>15</v>
      </c>
      <c r="I37" s="299">
        <v>15</v>
      </c>
      <c r="J37" s="299"/>
      <c r="K37" s="299">
        <v>15</v>
      </c>
      <c r="L37" s="299"/>
      <c r="M37" s="299">
        <v>15</v>
      </c>
      <c r="N37" s="299"/>
      <c r="O37" s="299">
        <v>15</v>
      </c>
      <c r="P37" s="344"/>
      <c r="Q37" s="299"/>
      <c r="R37" s="299">
        <v>15</v>
      </c>
      <c r="S37" s="344"/>
      <c r="T37" s="299"/>
    </row>
    <row r="38" spans="1:20" ht="60" customHeight="1" thickBot="1" x14ac:dyDescent="0.35">
      <c r="A38" s="336"/>
      <c r="B38" s="337"/>
      <c r="C38" s="337"/>
      <c r="D38" s="337"/>
      <c r="E38" s="338"/>
      <c r="F38" s="317" t="s">
        <v>96</v>
      </c>
      <c r="G38" s="318"/>
      <c r="H38" s="140">
        <v>0</v>
      </c>
      <c r="I38" s="301"/>
      <c r="J38" s="301"/>
      <c r="K38" s="301"/>
      <c r="L38" s="301"/>
      <c r="M38" s="301"/>
      <c r="N38" s="301"/>
      <c r="O38" s="301"/>
      <c r="P38" s="303"/>
      <c r="Q38" s="301"/>
      <c r="R38" s="301"/>
      <c r="S38" s="302"/>
      <c r="T38" s="300"/>
    </row>
    <row r="39" spans="1:20" ht="60" customHeight="1" x14ac:dyDescent="0.3">
      <c r="A39" s="330" t="s">
        <v>143</v>
      </c>
      <c r="B39" s="331"/>
      <c r="C39" s="331"/>
      <c r="D39" s="331"/>
      <c r="E39" s="332"/>
      <c r="F39" s="339" t="s">
        <v>74</v>
      </c>
      <c r="G39" s="340"/>
      <c r="H39" s="139">
        <v>15</v>
      </c>
      <c r="I39" s="299">
        <v>15</v>
      </c>
      <c r="J39" s="299"/>
      <c r="K39" s="299">
        <v>15</v>
      </c>
      <c r="L39" s="299"/>
      <c r="M39" s="299">
        <v>15</v>
      </c>
      <c r="N39" s="299"/>
      <c r="O39" s="299">
        <v>15</v>
      </c>
      <c r="P39" s="344"/>
      <c r="Q39" s="299"/>
      <c r="R39" s="299">
        <v>15</v>
      </c>
      <c r="S39" s="344"/>
      <c r="T39" s="299"/>
    </row>
    <row r="40" spans="1:20" ht="60" customHeight="1" thickBot="1" x14ac:dyDescent="0.35">
      <c r="A40" s="336"/>
      <c r="B40" s="337"/>
      <c r="C40" s="337"/>
      <c r="D40" s="337"/>
      <c r="E40" s="338"/>
      <c r="F40" s="317" t="s">
        <v>75</v>
      </c>
      <c r="G40" s="318"/>
      <c r="H40" s="140">
        <v>0</v>
      </c>
      <c r="I40" s="301"/>
      <c r="J40" s="301"/>
      <c r="K40" s="301"/>
      <c r="L40" s="301"/>
      <c r="M40" s="301"/>
      <c r="N40" s="301"/>
      <c r="O40" s="301"/>
      <c r="P40" s="303"/>
      <c r="Q40" s="301"/>
      <c r="R40" s="301"/>
      <c r="S40" s="302"/>
      <c r="T40" s="300"/>
    </row>
    <row r="41" spans="1:20" ht="60" customHeight="1" x14ac:dyDescent="0.3">
      <c r="A41" s="330" t="s">
        <v>150</v>
      </c>
      <c r="B41" s="331"/>
      <c r="C41" s="331"/>
      <c r="D41" s="331"/>
      <c r="E41" s="332"/>
      <c r="F41" s="339" t="s">
        <v>76</v>
      </c>
      <c r="G41" s="340"/>
      <c r="H41" s="139">
        <v>15</v>
      </c>
      <c r="I41" s="299">
        <v>15</v>
      </c>
      <c r="J41" s="299"/>
      <c r="K41" s="299">
        <v>10</v>
      </c>
      <c r="L41" s="299"/>
      <c r="M41" s="299">
        <v>15</v>
      </c>
      <c r="N41" s="299"/>
      <c r="O41" s="299">
        <v>15</v>
      </c>
      <c r="P41" s="344"/>
      <c r="Q41" s="299"/>
      <c r="R41" s="299">
        <v>15</v>
      </c>
      <c r="S41" s="344"/>
      <c r="T41" s="299"/>
    </row>
    <row r="42" spans="1:20" ht="60" customHeight="1" thickBot="1" x14ac:dyDescent="0.35">
      <c r="A42" s="349"/>
      <c r="B42" s="350"/>
      <c r="C42" s="350"/>
      <c r="D42" s="350"/>
      <c r="E42" s="351"/>
      <c r="F42" s="317" t="s">
        <v>77</v>
      </c>
      <c r="G42" s="318"/>
      <c r="H42" s="141">
        <v>10</v>
      </c>
      <c r="I42" s="300"/>
      <c r="J42" s="300"/>
      <c r="K42" s="300"/>
      <c r="L42" s="300"/>
      <c r="M42" s="300"/>
      <c r="N42" s="300"/>
      <c r="O42" s="300"/>
      <c r="P42" s="302"/>
      <c r="Q42" s="300"/>
      <c r="R42" s="300"/>
      <c r="S42" s="302"/>
      <c r="T42" s="300"/>
    </row>
    <row r="43" spans="1:20" ht="60" customHeight="1" thickBot="1" x14ac:dyDescent="0.35">
      <c r="A43" s="336"/>
      <c r="B43" s="337"/>
      <c r="C43" s="337"/>
      <c r="D43" s="337"/>
      <c r="E43" s="338"/>
      <c r="F43" s="317" t="s">
        <v>151</v>
      </c>
      <c r="G43" s="318"/>
      <c r="H43" s="140">
        <v>0</v>
      </c>
      <c r="I43" s="301"/>
      <c r="J43" s="301"/>
      <c r="K43" s="301"/>
      <c r="L43" s="301"/>
      <c r="M43" s="301"/>
      <c r="N43" s="301"/>
      <c r="O43" s="301"/>
      <c r="P43" s="303"/>
      <c r="Q43" s="301"/>
      <c r="R43" s="301"/>
      <c r="S43" s="302"/>
      <c r="T43" s="300"/>
    </row>
    <row r="44" spans="1:20" ht="60" customHeight="1" x14ac:dyDescent="0.3">
      <c r="A44" s="330" t="s">
        <v>149</v>
      </c>
      <c r="B44" s="331"/>
      <c r="C44" s="331"/>
      <c r="D44" s="331"/>
      <c r="E44" s="332"/>
      <c r="F44" s="339" t="s">
        <v>95</v>
      </c>
      <c r="G44" s="340"/>
      <c r="H44" s="139">
        <v>15</v>
      </c>
      <c r="I44" s="299">
        <v>15</v>
      </c>
      <c r="J44" s="299"/>
      <c r="K44" s="299">
        <v>15</v>
      </c>
      <c r="L44" s="299"/>
      <c r="M44" s="299">
        <v>15</v>
      </c>
      <c r="N44" s="299"/>
      <c r="O44" s="299">
        <v>15</v>
      </c>
      <c r="P44" s="344"/>
      <c r="Q44" s="299"/>
      <c r="R44" s="299">
        <v>15</v>
      </c>
      <c r="S44" s="344"/>
      <c r="T44" s="299"/>
    </row>
    <row r="45" spans="1:20" ht="60" customHeight="1" thickBot="1" x14ac:dyDescent="0.35">
      <c r="A45" s="336"/>
      <c r="B45" s="337"/>
      <c r="C45" s="337"/>
      <c r="D45" s="337"/>
      <c r="E45" s="338"/>
      <c r="F45" s="317" t="s">
        <v>96</v>
      </c>
      <c r="G45" s="318"/>
      <c r="H45" s="140">
        <v>0</v>
      </c>
      <c r="I45" s="301"/>
      <c r="J45" s="301"/>
      <c r="K45" s="301"/>
      <c r="L45" s="301"/>
      <c r="M45" s="301"/>
      <c r="N45" s="301"/>
      <c r="O45" s="301"/>
      <c r="P45" s="303"/>
      <c r="Q45" s="301"/>
      <c r="R45" s="301"/>
      <c r="S45" s="303"/>
      <c r="T45" s="301"/>
    </row>
    <row r="46" spans="1:20" ht="80.099999999999994" customHeight="1" x14ac:dyDescent="0.3">
      <c r="A46" s="330" t="s">
        <v>146</v>
      </c>
      <c r="B46" s="331"/>
      <c r="C46" s="331"/>
      <c r="D46" s="331"/>
      <c r="E46" s="332"/>
      <c r="F46" s="339" t="s">
        <v>78</v>
      </c>
      <c r="G46" s="340"/>
      <c r="H46" s="139">
        <v>15</v>
      </c>
      <c r="I46" s="299">
        <v>15</v>
      </c>
      <c r="J46" s="299"/>
      <c r="K46" s="299">
        <v>15</v>
      </c>
      <c r="L46" s="299"/>
      <c r="M46" s="299">
        <v>5</v>
      </c>
      <c r="N46" s="299"/>
      <c r="O46" s="299">
        <v>5</v>
      </c>
      <c r="P46" s="344"/>
      <c r="Q46" s="299"/>
      <c r="R46" s="299">
        <v>5</v>
      </c>
      <c r="S46" s="344"/>
      <c r="T46" s="299"/>
    </row>
    <row r="47" spans="1:20" ht="80.099999999999994" customHeight="1" thickBot="1" x14ac:dyDescent="0.35">
      <c r="A47" s="336"/>
      <c r="B47" s="337"/>
      <c r="C47" s="337"/>
      <c r="D47" s="337"/>
      <c r="E47" s="338"/>
      <c r="F47" s="317" t="s">
        <v>79</v>
      </c>
      <c r="G47" s="318"/>
      <c r="H47" s="140">
        <v>5</v>
      </c>
      <c r="I47" s="301"/>
      <c r="J47" s="301"/>
      <c r="K47" s="301"/>
      <c r="L47" s="301"/>
      <c r="M47" s="301"/>
      <c r="N47" s="301"/>
      <c r="O47" s="301"/>
      <c r="P47" s="303"/>
      <c r="Q47" s="301"/>
      <c r="R47" s="301"/>
      <c r="S47" s="303"/>
      <c r="T47" s="301"/>
    </row>
    <row r="48" spans="1:20" ht="60" customHeight="1" x14ac:dyDescent="0.3">
      <c r="A48" s="330" t="s">
        <v>164</v>
      </c>
      <c r="B48" s="331"/>
      <c r="C48" s="331"/>
      <c r="D48" s="331"/>
      <c r="E48" s="332"/>
      <c r="F48" s="339" t="s">
        <v>80</v>
      </c>
      <c r="G48" s="340"/>
      <c r="H48" s="139">
        <v>10</v>
      </c>
      <c r="I48" s="299">
        <v>10</v>
      </c>
      <c r="J48" s="299"/>
      <c r="K48" s="299">
        <v>10</v>
      </c>
      <c r="L48" s="299"/>
      <c r="M48" s="299">
        <v>10</v>
      </c>
      <c r="N48" s="299"/>
      <c r="O48" s="299">
        <v>10</v>
      </c>
      <c r="P48" s="344"/>
      <c r="Q48" s="299"/>
      <c r="R48" s="299">
        <v>10</v>
      </c>
      <c r="S48" s="302"/>
      <c r="T48" s="300"/>
    </row>
    <row r="49" spans="1:21" ht="60" customHeight="1" x14ac:dyDescent="0.3">
      <c r="A49" s="333"/>
      <c r="B49" s="334"/>
      <c r="C49" s="334"/>
      <c r="D49" s="334"/>
      <c r="E49" s="335"/>
      <c r="F49" s="341" t="s">
        <v>81</v>
      </c>
      <c r="G49" s="342"/>
      <c r="H49" s="142">
        <v>5</v>
      </c>
      <c r="I49" s="300"/>
      <c r="J49" s="300"/>
      <c r="K49" s="300"/>
      <c r="L49" s="300"/>
      <c r="M49" s="300"/>
      <c r="N49" s="300"/>
      <c r="O49" s="300"/>
      <c r="P49" s="302"/>
      <c r="Q49" s="300"/>
      <c r="R49" s="300"/>
      <c r="S49" s="302"/>
      <c r="T49" s="300"/>
    </row>
    <row r="50" spans="1:21" ht="60" customHeight="1" thickBot="1" x14ac:dyDescent="0.35">
      <c r="A50" s="336"/>
      <c r="B50" s="337"/>
      <c r="C50" s="337"/>
      <c r="D50" s="337"/>
      <c r="E50" s="338"/>
      <c r="F50" s="317" t="s">
        <v>82</v>
      </c>
      <c r="G50" s="318"/>
      <c r="H50" s="140">
        <v>0</v>
      </c>
      <c r="I50" s="301"/>
      <c r="J50" s="301"/>
      <c r="K50" s="301"/>
      <c r="L50" s="301"/>
      <c r="M50" s="301"/>
      <c r="N50" s="301"/>
      <c r="O50" s="301"/>
      <c r="P50" s="303"/>
      <c r="Q50" s="301"/>
      <c r="R50" s="301"/>
      <c r="S50" s="303"/>
      <c r="T50" s="301"/>
    </row>
    <row r="51" spans="1:21" ht="30" customHeight="1" x14ac:dyDescent="0.3">
      <c r="A51" s="381" t="s">
        <v>83</v>
      </c>
      <c r="B51" s="381"/>
      <c r="C51" s="381"/>
      <c r="D51" s="381"/>
      <c r="E51" s="381"/>
      <c r="F51" s="381"/>
      <c r="G51" s="381"/>
      <c r="H51" s="143">
        <f>H35+H37+H39+H41+H44+H46+H48</f>
        <v>100</v>
      </c>
      <c r="I51" s="382">
        <f>SUM(I35:I50)</f>
        <v>100</v>
      </c>
      <c r="J51" s="383"/>
      <c r="K51" s="382">
        <f>SUM(K35:K50)</f>
        <v>95</v>
      </c>
      <c r="L51" s="383"/>
      <c r="M51" s="382">
        <f>SUM(M35:M50)</f>
        <v>90</v>
      </c>
      <c r="N51" s="383"/>
      <c r="O51" s="343">
        <f>SUM(O35:O50)</f>
        <v>90</v>
      </c>
      <c r="P51" s="343"/>
      <c r="Q51" s="343"/>
      <c r="R51" s="343">
        <f>SUM(R35:R50)</f>
        <v>90</v>
      </c>
      <c r="S51" s="343"/>
      <c r="T51" s="343"/>
    </row>
    <row r="52" spans="1:21" ht="60" customHeight="1" x14ac:dyDescent="0.3">
      <c r="A52" s="304" t="s">
        <v>141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</row>
    <row r="53" spans="1:21" ht="106.5" customHeight="1" x14ac:dyDescent="0.3">
      <c r="A53" s="367" t="s">
        <v>67</v>
      </c>
      <c r="B53" s="367"/>
      <c r="C53" s="367"/>
      <c r="D53" s="367"/>
      <c r="E53" s="367"/>
      <c r="F53" s="367"/>
      <c r="G53" s="367"/>
      <c r="H53" s="137" t="s">
        <v>68</v>
      </c>
      <c r="I53" s="138" t="s">
        <v>69</v>
      </c>
      <c r="J53" s="115" t="s">
        <v>130</v>
      </c>
      <c r="K53" s="138" t="s">
        <v>70</v>
      </c>
      <c r="L53" s="115" t="s">
        <v>130</v>
      </c>
      <c r="M53" s="138" t="s">
        <v>71</v>
      </c>
      <c r="N53" s="115" t="s">
        <v>130</v>
      </c>
      <c r="O53" s="115" t="s">
        <v>72</v>
      </c>
      <c r="P53" s="368" t="s">
        <v>130</v>
      </c>
      <c r="Q53" s="369"/>
      <c r="R53" s="115" t="s">
        <v>73</v>
      </c>
      <c r="S53" s="352" t="s">
        <v>130</v>
      </c>
      <c r="T53" s="352"/>
    </row>
    <row r="54" spans="1:21" ht="60" customHeight="1" x14ac:dyDescent="0.3">
      <c r="A54" s="334" t="s">
        <v>131</v>
      </c>
      <c r="B54" s="334"/>
      <c r="C54" s="334"/>
      <c r="D54" s="334"/>
      <c r="E54" s="334"/>
      <c r="F54" s="293" t="s">
        <v>145</v>
      </c>
      <c r="G54" s="293"/>
      <c r="H54" s="144">
        <v>100</v>
      </c>
      <c r="I54" s="348">
        <v>50</v>
      </c>
      <c r="J54" s="345"/>
      <c r="K54" s="348">
        <v>50</v>
      </c>
      <c r="L54" s="348"/>
      <c r="M54" s="348">
        <v>100</v>
      </c>
      <c r="N54" s="345"/>
      <c r="O54" s="348">
        <v>50</v>
      </c>
      <c r="P54" s="348"/>
      <c r="Q54" s="348"/>
      <c r="R54" s="348">
        <v>100</v>
      </c>
      <c r="S54" s="348"/>
      <c r="T54" s="348"/>
    </row>
    <row r="55" spans="1:21" ht="60" customHeight="1" x14ac:dyDescent="0.3">
      <c r="A55" s="334"/>
      <c r="B55" s="334"/>
      <c r="C55" s="334"/>
      <c r="D55" s="334"/>
      <c r="E55" s="334"/>
      <c r="F55" s="293" t="s">
        <v>132</v>
      </c>
      <c r="G55" s="293"/>
      <c r="H55" s="144">
        <v>50</v>
      </c>
      <c r="I55" s="348"/>
      <c r="J55" s="346"/>
      <c r="K55" s="348"/>
      <c r="L55" s="348"/>
      <c r="M55" s="348"/>
      <c r="N55" s="346"/>
      <c r="O55" s="348"/>
      <c r="P55" s="348"/>
      <c r="Q55" s="348"/>
      <c r="R55" s="348"/>
      <c r="S55" s="348"/>
      <c r="T55" s="348"/>
    </row>
    <row r="56" spans="1:21" ht="60" customHeight="1" x14ac:dyDescent="0.3">
      <c r="A56" s="334"/>
      <c r="B56" s="334"/>
      <c r="C56" s="334"/>
      <c r="D56" s="334"/>
      <c r="E56" s="334"/>
      <c r="F56" s="293" t="s">
        <v>133</v>
      </c>
      <c r="G56" s="293"/>
      <c r="H56" s="144">
        <v>0</v>
      </c>
      <c r="I56" s="348"/>
      <c r="J56" s="347"/>
      <c r="K56" s="348"/>
      <c r="L56" s="348"/>
      <c r="M56" s="348"/>
      <c r="N56" s="347"/>
      <c r="O56" s="348"/>
      <c r="P56" s="348"/>
      <c r="Q56" s="348"/>
      <c r="R56" s="348"/>
      <c r="S56" s="348"/>
      <c r="T56" s="348"/>
    </row>
    <row r="57" spans="1:21" ht="30" customHeight="1" x14ac:dyDescent="0.3">
      <c r="A57" s="384" t="s">
        <v>83</v>
      </c>
      <c r="B57" s="384"/>
      <c r="C57" s="384"/>
      <c r="D57" s="384"/>
      <c r="E57" s="384"/>
      <c r="F57" s="384"/>
      <c r="G57" s="384"/>
      <c r="H57" s="384"/>
      <c r="I57" s="316">
        <f>I54</f>
        <v>50</v>
      </c>
      <c r="J57" s="316"/>
      <c r="K57" s="316">
        <f>K54</f>
        <v>50</v>
      </c>
      <c r="L57" s="316"/>
      <c r="M57" s="316">
        <f>M54</f>
        <v>100</v>
      </c>
      <c r="N57" s="316"/>
      <c r="O57" s="343">
        <f>O54</f>
        <v>50</v>
      </c>
      <c r="P57" s="343"/>
      <c r="Q57" s="343"/>
      <c r="R57" s="343">
        <f>R54</f>
        <v>100</v>
      </c>
      <c r="S57" s="343"/>
      <c r="T57" s="343"/>
    </row>
    <row r="58" spans="1:21" ht="60" customHeight="1" x14ac:dyDescent="0.3">
      <c r="A58" s="304" t="s">
        <v>139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</row>
    <row r="59" spans="1:21" ht="60" customHeight="1" x14ac:dyDescent="0.3">
      <c r="A59" s="334" t="s">
        <v>142</v>
      </c>
      <c r="B59" s="334"/>
      <c r="C59" s="334"/>
      <c r="D59" s="334"/>
      <c r="E59" s="334"/>
      <c r="F59" s="385" t="s">
        <v>136</v>
      </c>
      <c r="G59" s="386"/>
      <c r="H59" s="387"/>
      <c r="I59" s="28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388"/>
      <c r="K59" s="285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388"/>
      <c r="M59" s="285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388"/>
      <c r="O59" s="28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286"/>
      <c r="Q59" s="286"/>
      <c r="R59" s="28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286"/>
      <c r="T59" s="286"/>
    </row>
    <row r="60" spans="1:21" ht="60" customHeight="1" x14ac:dyDescent="0.3">
      <c r="A60" s="334"/>
      <c r="B60" s="334"/>
      <c r="C60" s="334"/>
      <c r="D60" s="334"/>
      <c r="E60" s="334"/>
      <c r="F60" s="385" t="s">
        <v>137</v>
      </c>
      <c r="G60" s="386"/>
      <c r="H60" s="387"/>
      <c r="I60" s="287"/>
      <c r="J60" s="389"/>
      <c r="K60" s="287"/>
      <c r="L60" s="389"/>
      <c r="M60" s="287"/>
      <c r="N60" s="389"/>
      <c r="O60" s="287"/>
      <c r="P60" s="288"/>
      <c r="Q60" s="288"/>
      <c r="R60" s="287"/>
      <c r="S60" s="288"/>
      <c r="T60" s="288"/>
    </row>
    <row r="61" spans="1:21" ht="60" customHeight="1" x14ac:dyDescent="0.3">
      <c r="A61" s="334"/>
      <c r="B61" s="334"/>
      <c r="C61" s="334"/>
      <c r="D61" s="334"/>
      <c r="E61" s="334"/>
      <c r="F61" s="385" t="s">
        <v>138</v>
      </c>
      <c r="G61" s="386"/>
      <c r="H61" s="387"/>
      <c r="I61" s="289"/>
      <c r="J61" s="390"/>
      <c r="K61" s="289"/>
      <c r="L61" s="390"/>
      <c r="M61" s="289"/>
      <c r="N61" s="390"/>
      <c r="O61" s="289"/>
      <c r="P61" s="290"/>
      <c r="Q61" s="290"/>
      <c r="R61" s="289"/>
      <c r="S61" s="290"/>
      <c r="T61" s="290"/>
    </row>
    <row r="62" spans="1:21" ht="60" customHeight="1" x14ac:dyDescent="0.4">
      <c r="A62" s="304" t="s">
        <v>134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145"/>
    </row>
    <row r="63" spans="1:21" ht="60" customHeight="1" x14ac:dyDescent="0.3">
      <c r="A63" s="334" t="s">
        <v>135</v>
      </c>
      <c r="B63" s="334"/>
      <c r="C63" s="334"/>
      <c r="D63" s="334"/>
      <c r="E63" s="334"/>
      <c r="F63" s="293" t="s">
        <v>136</v>
      </c>
      <c r="G63" s="293"/>
      <c r="H63" s="144">
        <v>100</v>
      </c>
      <c r="I63" s="380" t="str">
        <f>IF(SUM(I59:T61)=0,"BAJO",IF(SUM(I59:T61)/COUNTIF(I59:T61,"&gt;0")&lt;50,"BAJO",IF(SUM(I59:T61)/COUNTIF(I59:T61,"&gt;0")=100,"FUERTE",IF(SUM(I59:T61)/COUNTIF(I59:T61,"&gt;0")&lt;=99,"MODERADO"))))</f>
        <v>MODERADO</v>
      </c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</row>
    <row r="64" spans="1:21" ht="60" customHeight="1" x14ac:dyDescent="0.3">
      <c r="A64" s="334"/>
      <c r="B64" s="334"/>
      <c r="C64" s="334"/>
      <c r="D64" s="334"/>
      <c r="E64" s="334"/>
      <c r="F64" s="293" t="s">
        <v>137</v>
      </c>
      <c r="G64" s="293"/>
      <c r="H64" s="144">
        <v>50</v>
      </c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</row>
    <row r="65" spans="1:20" ht="60" customHeight="1" x14ac:dyDescent="0.3">
      <c r="A65" s="334"/>
      <c r="B65" s="334"/>
      <c r="C65" s="334"/>
      <c r="D65" s="334"/>
      <c r="E65" s="334"/>
      <c r="F65" s="293" t="s">
        <v>138</v>
      </c>
      <c r="G65" s="293"/>
      <c r="H65" s="144">
        <v>0</v>
      </c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</row>
    <row r="66" spans="1:20" ht="30" customHeight="1" x14ac:dyDescent="0.35">
      <c r="A66" s="146"/>
      <c r="B66" s="146"/>
      <c r="C66" s="146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08"/>
      <c r="P66" s="109"/>
      <c r="Q66" s="109"/>
      <c r="R66" s="109"/>
      <c r="S66" s="109"/>
      <c r="T66" s="109"/>
    </row>
    <row r="67" spans="1:20" ht="30" customHeight="1" x14ac:dyDescent="0.3">
      <c r="A67" s="147"/>
      <c r="B67" s="147"/>
      <c r="C67" s="148"/>
      <c r="D67" s="148"/>
      <c r="E67" s="148"/>
      <c r="F67" s="148"/>
      <c r="G67" s="148"/>
      <c r="H67" s="148"/>
      <c r="I67" s="148"/>
      <c r="J67" s="149"/>
      <c r="K67" s="149"/>
      <c r="L67" s="150"/>
      <c r="M67" s="150"/>
      <c r="N67" s="126"/>
      <c r="O67" s="151"/>
      <c r="P67" s="152"/>
      <c r="Q67" s="152"/>
      <c r="R67" s="152"/>
      <c r="S67" s="152"/>
      <c r="T67" s="152"/>
    </row>
    <row r="68" spans="1:20" ht="30" customHeight="1" x14ac:dyDescent="0.3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4"/>
      <c r="L68" s="154"/>
      <c r="M68" s="126"/>
      <c r="N68" s="126"/>
      <c r="O68" s="151"/>
      <c r="P68" s="151"/>
      <c r="Q68" s="151"/>
      <c r="R68" s="151"/>
      <c r="S68" s="151"/>
      <c r="T68" s="151"/>
    </row>
    <row r="69" spans="1:20" ht="69" customHeight="1" x14ac:dyDescent="0.3">
      <c r="A69" s="291" t="s">
        <v>84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</row>
    <row r="70" spans="1:20" ht="30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08"/>
      <c r="P70" s="109"/>
      <c r="Q70" s="109"/>
      <c r="R70" s="109"/>
      <c r="S70" s="109"/>
      <c r="T70" s="109"/>
    </row>
    <row r="71" spans="1:20" s="155" customFormat="1" ht="50.1" customHeight="1" x14ac:dyDescent="0.45">
      <c r="A71" s="284" t="s">
        <v>1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</row>
    <row r="72" spans="1:20" s="155" customFormat="1" ht="50.1" customHeight="1" x14ac:dyDescent="0.45">
      <c r="A72" s="293" t="s">
        <v>85</v>
      </c>
      <c r="B72" s="293"/>
      <c r="C72" s="293"/>
      <c r="D72" s="293"/>
      <c r="E72" s="293"/>
      <c r="F72" s="293"/>
      <c r="G72" s="293"/>
      <c r="H72" s="293" t="s">
        <v>86</v>
      </c>
      <c r="I72" s="293"/>
      <c r="J72" s="293"/>
      <c r="K72" s="293"/>
      <c r="L72" s="293"/>
      <c r="M72" s="293"/>
      <c r="N72" s="293"/>
      <c r="O72" s="293" t="s">
        <v>87</v>
      </c>
      <c r="P72" s="293"/>
      <c r="Q72" s="293"/>
      <c r="R72" s="293"/>
      <c r="S72" s="293"/>
      <c r="T72" s="293"/>
    </row>
    <row r="73" spans="1:20" s="155" customFormat="1" ht="50.1" customHeight="1" x14ac:dyDescent="0.45">
      <c r="A73" s="294">
        <f>G10</f>
        <v>3</v>
      </c>
      <c r="B73" s="294"/>
      <c r="C73" s="294"/>
      <c r="D73" s="294"/>
      <c r="E73" s="294"/>
      <c r="F73" s="294"/>
      <c r="G73" s="294"/>
      <c r="H73" s="2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295"/>
      <c r="J73" s="295"/>
      <c r="K73" s="295"/>
      <c r="L73" s="295"/>
      <c r="M73" s="295"/>
      <c r="N73" s="295"/>
      <c r="O73" s="298">
        <f>IF(A73-H73=0,"1",A73-H73)</f>
        <v>2</v>
      </c>
      <c r="P73" s="298"/>
      <c r="Q73" s="298"/>
      <c r="R73" s="298"/>
      <c r="S73" s="298"/>
      <c r="T73" s="298"/>
    </row>
    <row r="74" spans="1:20" s="155" customFormat="1" ht="50.1" customHeight="1" x14ac:dyDescent="0.45">
      <c r="A74" s="156"/>
      <c r="B74" s="156"/>
      <c r="C74" s="157"/>
      <c r="D74" s="157"/>
      <c r="E74" s="158"/>
      <c r="F74" s="159"/>
      <c r="G74" s="159"/>
      <c r="H74" s="159"/>
      <c r="I74" s="159"/>
      <c r="J74" s="159"/>
      <c r="K74" s="159"/>
      <c r="L74" s="159"/>
      <c r="M74" s="159"/>
      <c r="N74" s="159"/>
      <c r="O74" s="160"/>
    </row>
    <row r="75" spans="1:20" s="155" customFormat="1" ht="50.1" customHeight="1" x14ac:dyDescent="0.45">
      <c r="A75" s="296" t="s">
        <v>88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155" customFormat="1" ht="50.1" customHeight="1" x14ac:dyDescent="0.45">
      <c r="A76" s="293" t="s">
        <v>89</v>
      </c>
      <c r="B76" s="293"/>
      <c r="C76" s="293"/>
      <c r="D76" s="293"/>
      <c r="E76" s="293"/>
      <c r="F76" s="293"/>
      <c r="G76" s="293"/>
      <c r="H76" s="293" t="s">
        <v>86</v>
      </c>
      <c r="I76" s="293"/>
      <c r="J76" s="293"/>
      <c r="K76" s="293"/>
      <c r="L76" s="293"/>
      <c r="M76" s="293"/>
      <c r="N76" s="293"/>
      <c r="O76" s="293" t="s">
        <v>90</v>
      </c>
      <c r="P76" s="293"/>
      <c r="Q76" s="293"/>
      <c r="R76" s="293"/>
      <c r="S76" s="293"/>
      <c r="T76" s="293"/>
    </row>
    <row r="77" spans="1:20" s="155" customFormat="1" ht="50.1" customHeight="1" x14ac:dyDescent="0.45">
      <c r="A77" s="294">
        <f>G11</f>
        <v>3</v>
      </c>
      <c r="B77" s="294"/>
      <c r="C77" s="294"/>
      <c r="D77" s="294"/>
      <c r="E77" s="294"/>
      <c r="F77" s="294"/>
      <c r="G77" s="294"/>
      <c r="H77" s="2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297"/>
      <c r="J77" s="297"/>
      <c r="K77" s="297"/>
      <c r="L77" s="297"/>
      <c r="M77" s="297"/>
      <c r="N77" s="297"/>
      <c r="O77" s="294">
        <f>IF(A77-H77=0,"1",A77-H77)</f>
        <v>2</v>
      </c>
      <c r="P77" s="294"/>
      <c r="Q77" s="294"/>
      <c r="R77" s="294"/>
      <c r="S77" s="294"/>
      <c r="T77" s="294"/>
    </row>
    <row r="78" spans="1:20" s="155" customFormat="1" ht="50.1" customHeight="1" x14ac:dyDescent="0.45">
      <c r="A78" s="161"/>
      <c r="B78" s="161"/>
      <c r="C78" s="161"/>
      <c r="D78" s="161"/>
      <c r="E78" s="161"/>
      <c r="F78" s="159"/>
      <c r="G78" s="159"/>
      <c r="H78" s="159"/>
      <c r="I78" s="159"/>
      <c r="J78" s="159"/>
      <c r="K78" s="159"/>
      <c r="L78" s="159"/>
      <c r="M78" s="159"/>
      <c r="N78" s="159"/>
      <c r="O78" s="160"/>
    </row>
    <row r="79" spans="1:20" s="155" customFormat="1" ht="50.1" customHeight="1" x14ac:dyDescent="0.45">
      <c r="A79" s="284" t="s">
        <v>91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</row>
    <row r="80" spans="1:20" s="155" customFormat="1" ht="50.1" customHeight="1" x14ac:dyDescent="0.45">
      <c r="A80" s="293" t="s">
        <v>87</v>
      </c>
      <c r="B80" s="293"/>
      <c r="C80" s="293"/>
      <c r="D80" s="293"/>
      <c r="E80" s="293"/>
      <c r="F80" s="293"/>
      <c r="G80" s="293"/>
      <c r="H80" s="293" t="s">
        <v>90</v>
      </c>
      <c r="I80" s="293"/>
      <c r="J80" s="293"/>
      <c r="K80" s="293"/>
      <c r="L80" s="293"/>
      <c r="M80" s="293"/>
      <c r="N80" s="293"/>
      <c r="O80" s="293" t="s">
        <v>92</v>
      </c>
      <c r="P80" s="293"/>
      <c r="Q80" s="293"/>
      <c r="R80" s="293"/>
      <c r="S80" s="293"/>
      <c r="T80" s="293"/>
    </row>
    <row r="81" spans="1:20" s="155" customFormat="1" ht="50.1" customHeight="1" x14ac:dyDescent="0.45">
      <c r="A81" s="294">
        <f>O73</f>
        <v>2</v>
      </c>
      <c r="B81" s="294"/>
      <c r="C81" s="294"/>
      <c r="D81" s="294"/>
      <c r="E81" s="294"/>
      <c r="F81" s="294"/>
      <c r="G81" s="294"/>
      <c r="H81" s="294">
        <f>O77</f>
        <v>2</v>
      </c>
      <c r="I81" s="294"/>
      <c r="J81" s="294"/>
      <c r="K81" s="294"/>
      <c r="L81" s="294"/>
      <c r="M81" s="294"/>
      <c r="N81" s="294"/>
      <c r="O81" s="295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BAJO</v>
      </c>
      <c r="P81" s="295"/>
      <c r="Q81" s="295"/>
      <c r="R81" s="295"/>
      <c r="S81" s="295"/>
      <c r="T81" s="295"/>
    </row>
    <row r="82" spans="1:20" x14ac:dyDescent="0.3">
      <c r="A82" s="162"/>
      <c r="B82" s="162"/>
      <c r="C82" s="162"/>
      <c r="D82" s="163"/>
      <c r="E82" s="163"/>
      <c r="F82" s="164"/>
      <c r="G82" s="164"/>
      <c r="H82" s="164"/>
      <c r="I82" s="164"/>
      <c r="J82" s="164"/>
      <c r="K82" s="164"/>
      <c r="L82" s="164"/>
      <c r="M82" s="164"/>
      <c r="N82" s="164"/>
      <c r="O82" s="165"/>
      <c r="P82" s="166"/>
      <c r="Q82" s="166"/>
      <c r="R82" s="166"/>
      <c r="S82" s="166"/>
      <c r="T82" s="166"/>
    </row>
  </sheetData>
  <mergeCells count="205">
    <mergeCell ref="F64:G64"/>
    <mergeCell ref="F65:G65"/>
    <mergeCell ref="I63:T65"/>
    <mergeCell ref="A51:G51"/>
    <mergeCell ref="I51:J51"/>
    <mergeCell ref="K51:L51"/>
    <mergeCell ref="M51:N51"/>
    <mergeCell ref="O51:Q51"/>
    <mergeCell ref="R51:T51"/>
    <mergeCell ref="A57:H57"/>
    <mergeCell ref="I57:J57"/>
    <mergeCell ref="K57:L57"/>
    <mergeCell ref="A62:T62"/>
    <mergeCell ref="A63:E65"/>
    <mergeCell ref="F63:G63"/>
    <mergeCell ref="A58:T58"/>
    <mergeCell ref="A59:E61"/>
    <mergeCell ref="R57:T57"/>
    <mergeCell ref="F59:H59"/>
    <mergeCell ref="F60:H60"/>
    <mergeCell ref="F61:H61"/>
    <mergeCell ref="I59:J61"/>
    <mergeCell ref="K59:L61"/>
    <mergeCell ref="M59:N61"/>
    <mergeCell ref="S54:T56"/>
    <mergeCell ref="F55:G55"/>
    <mergeCell ref="F56:G56"/>
    <mergeCell ref="A13:T13"/>
    <mergeCell ref="A14:T14"/>
    <mergeCell ref="A53:G53"/>
    <mergeCell ref="P53:Q53"/>
    <mergeCell ref="S53:T53"/>
    <mergeCell ref="P35:Q36"/>
    <mergeCell ref="R35:R36"/>
    <mergeCell ref="S35:T36"/>
    <mergeCell ref="F36:G36"/>
    <mergeCell ref="A37:E38"/>
    <mergeCell ref="F37:G37"/>
    <mergeCell ref="A35:E36"/>
    <mergeCell ref="A54:E56"/>
    <mergeCell ref="F54:G54"/>
    <mergeCell ref="I54:I56"/>
    <mergeCell ref="J54:J56"/>
    <mergeCell ref="K54:K56"/>
    <mergeCell ref="R54:R56"/>
    <mergeCell ref="A20:F20"/>
    <mergeCell ref="A21:F21"/>
    <mergeCell ref="A18:F18"/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F35:G35"/>
    <mergeCell ref="I35:I36"/>
    <mergeCell ref="J35:J36"/>
    <mergeCell ref="K35:K36"/>
    <mergeCell ref="L35:L36"/>
    <mergeCell ref="M35:M36"/>
    <mergeCell ref="F38:G38"/>
    <mergeCell ref="M37:M38"/>
    <mergeCell ref="N37:N38"/>
    <mergeCell ref="I37:I38"/>
    <mergeCell ref="J37:J38"/>
    <mergeCell ref="K37:K38"/>
    <mergeCell ref="L37:L38"/>
    <mergeCell ref="S34:T34"/>
    <mergeCell ref="A33:T33"/>
    <mergeCell ref="A9:T9"/>
    <mergeCell ref="A10:F10"/>
    <mergeCell ref="G10:I10"/>
    <mergeCell ref="J10:T10"/>
    <mergeCell ref="A11:F11"/>
    <mergeCell ref="G11:I11"/>
    <mergeCell ref="J11:T11"/>
    <mergeCell ref="A22:F22"/>
    <mergeCell ref="A32:T32"/>
    <mergeCell ref="H22:N22"/>
    <mergeCell ref="A19:F19"/>
    <mergeCell ref="A34:G34"/>
    <mergeCell ref="P34:Q34"/>
    <mergeCell ref="S39:T40"/>
    <mergeCell ref="N44:N45"/>
    <mergeCell ref="O44:O45"/>
    <mergeCell ref="P44:Q45"/>
    <mergeCell ref="R41:R43"/>
    <mergeCell ref="S41:T43"/>
    <mergeCell ref="R44:R45"/>
    <mergeCell ref="S44:T45"/>
    <mergeCell ref="N35:N36"/>
    <mergeCell ref="O35:O36"/>
    <mergeCell ref="S37:T38"/>
    <mergeCell ref="P37:Q38"/>
    <mergeCell ref="R37:R38"/>
    <mergeCell ref="O37:O38"/>
    <mergeCell ref="N39:N40"/>
    <mergeCell ref="F43:G43"/>
    <mergeCell ref="F42:G42"/>
    <mergeCell ref="M41:M43"/>
    <mergeCell ref="N41:N43"/>
    <mergeCell ref="O41:O43"/>
    <mergeCell ref="P41:Q43"/>
    <mergeCell ref="O39:O40"/>
    <mergeCell ref="P39:Q40"/>
    <mergeCell ref="R39:R40"/>
    <mergeCell ref="F39:G39"/>
    <mergeCell ref="I39:I40"/>
    <mergeCell ref="J39:J40"/>
    <mergeCell ref="K39:K40"/>
    <mergeCell ref="L39:L40"/>
    <mergeCell ref="F40:G40"/>
    <mergeCell ref="M39:M40"/>
    <mergeCell ref="A39:E40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A44:E45"/>
    <mergeCell ref="F44:G44"/>
    <mergeCell ref="I44:I45"/>
    <mergeCell ref="J44:J45"/>
    <mergeCell ref="K44:K45"/>
    <mergeCell ref="L44:L45"/>
    <mergeCell ref="F45:G45"/>
    <mergeCell ref="A41:E43"/>
    <mergeCell ref="F41:G41"/>
    <mergeCell ref="I41:I43"/>
    <mergeCell ref="J41:J43"/>
    <mergeCell ref="K41:K43"/>
    <mergeCell ref="L41:L43"/>
    <mergeCell ref="F48:G48"/>
    <mergeCell ref="I48:I50"/>
    <mergeCell ref="J48:J50"/>
    <mergeCell ref="K48:K50"/>
    <mergeCell ref="L48:L50"/>
    <mergeCell ref="F49:G49"/>
    <mergeCell ref="F50:G50"/>
    <mergeCell ref="O57:Q57"/>
    <mergeCell ref="M48:M50"/>
    <mergeCell ref="N48:N50"/>
    <mergeCell ref="O48:O50"/>
    <mergeCell ref="P48:Q50"/>
    <mergeCell ref="N54:N56"/>
    <mergeCell ref="O54:O56"/>
    <mergeCell ref="L54:L56"/>
    <mergeCell ref="M54:M56"/>
    <mergeCell ref="P54:Q56"/>
    <mergeCell ref="O73:T73"/>
    <mergeCell ref="R48:R50"/>
    <mergeCell ref="S48:T50"/>
    <mergeCell ref="A52:T52"/>
    <mergeCell ref="G15:N17"/>
    <mergeCell ref="H18:N18"/>
    <mergeCell ref="H19:N19"/>
    <mergeCell ref="H20:N20"/>
    <mergeCell ref="H21:N21"/>
    <mergeCell ref="M57:N57"/>
    <mergeCell ref="M46:M47"/>
    <mergeCell ref="N46:N47"/>
    <mergeCell ref="F47:G47"/>
    <mergeCell ref="M44:M45"/>
    <mergeCell ref="A30:G30"/>
    <mergeCell ref="A25:G25"/>
    <mergeCell ref="A26:G26"/>
    <mergeCell ref="A27:G27"/>
    <mergeCell ref="A28:G28"/>
    <mergeCell ref="A29:G29"/>
    <mergeCell ref="A15:F17"/>
    <mergeCell ref="O15:T15"/>
    <mergeCell ref="O16:Q16"/>
    <mergeCell ref="A48:E50"/>
    <mergeCell ref="A71:T71"/>
    <mergeCell ref="O59:Q61"/>
    <mergeCell ref="R59:T61"/>
    <mergeCell ref="A69:T69"/>
    <mergeCell ref="R16:T16"/>
    <mergeCell ref="A79:T79"/>
    <mergeCell ref="A80:G80"/>
    <mergeCell ref="A81:G81"/>
    <mergeCell ref="H80:N80"/>
    <mergeCell ref="H81:N81"/>
    <mergeCell ref="O80:T80"/>
    <mergeCell ref="O81:T81"/>
    <mergeCell ref="A75:T75"/>
    <mergeCell ref="A72:G72"/>
    <mergeCell ref="H72:N72"/>
    <mergeCell ref="A76:G76"/>
    <mergeCell ref="A77:G77"/>
    <mergeCell ref="H76:N76"/>
    <mergeCell ref="H77:N77"/>
    <mergeCell ref="O76:T76"/>
    <mergeCell ref="O77:T77"/>
    <mergeCell ref="O72:T72"/>
    <mergeCell ref="A73:G73"/>
    <mergeCell ref="H73:N73"/>
  </mergeCells>
  <conditionalFormatting sqref="J11">
    <cfRule type="expression" dxfId="234" priority="20" stopIfTrue="1">
      <formula>LEFT(J11,4)="ALTO"</formula>
    </cfRule>
    <cfRule type="expression" dxfId="233" priority="21" stopIfTrue="1">
      <formula>LEFT(J11,8)="MODERADO"</formula>
    </cfRule>
    <cfRule type="expression" dxfId="232" priority="22" stopIfTrue="1">
      <formula>LEFT(J11,7)="EXTREMO"</formula>
    </cfRule>
    <cfRule type="expression" dxfId="231" priority="23" stopIfTrue="1">
      <formula>LEFT(J11,4)="BAJO"</formula>
    </cfRule>
  </conditionalFormatting>
  <conditionalFormatting sqref="O81">
    <cfRule type="expression" dxfId="230" priority="16" stopIfTrue="1">
      <formula>LEFT(O81,4)="ALTO"</formula>
    </cfRule>
    <cfRule type="expression" dxfId="229" priority="17" stopIfTrue="1">
      <formula>LEFT(O81,8)="MODERADO"</formula>
    </cfRule>
    <cfRule type="expression" dxfId="228" priority="18" stopIfTrue="1">
      <formula>LEFT(O81,7)="EXTREMO"</formula>
    </cfRule>
    <cfRule type="expression" dxfId="227" priority="19" stopIfTrue="1">
      <formula>LEFT(O81,4)="BAJO"</formula>
    </cfRule>
  </conditionalFormatting>
  <conditionalFormatting sqref="I63:T65">
    <cfRule type="containsText" dxfId="226" priority="1" stopIfTrue="1" operator="containsText" text="Fuerte">
      <formula>NOT(ISERROR(SEARCH("Fuerte",I63)))</formula>
    </cfRule>
    <cfRule type="containsText" dxfId="225" priority="2" stopIfTrue="1" operator="containsText" text="Moderado">
      <formula>NOT(ISERROR(SEARCH("Moderado",I63)))</formula>
    </cfRule>
    <cfRule type="containsText" dxfId="224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5"/>
  </sheetPr>
  <dimension ref="A1:U82"/>
  <sheetViews>
    <sheetView view="pageBreakPreview" topLeftCell="B1" zoomScale="30" zoomScaleNormal="70" zoomScaleSheetLayoutView="30" workbookViewId="0">
      <selection activeCell="D7" sqref="D7:T7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e">
        <f>'MAPA DE RIESGOS'!#REF!</f>
        <v>#REF!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170" t="e">
        <f>'MAPA DE RIESGOS'!#REF!</f>
        <v>#REF!</v>
      </c>
      <c r="B7" s="494" t="e">
        <f>'MAPA DE RIESGOS'!#REF!</f>
        <v>#REF!</v>
      </c>
      <c r="C7" s="495"/>
      <c r="D7" s="494" t="e">
        <f>'MAPA DE RIESGOS'!#REF!</f>
        <v>#REF!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409.6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 t="e">
        <f>'MAPA DE RIESGOS'!#REF!</f>
        <v>#REF!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3">
      <c r="A11" s="398" t="s">
        <v>125</v>
      </c>
      <c r="B11" s="398"/>
      <c r="C11" s="398"/>
      <c r="D11" s="398"/>
      <c r="E11" s="398"/>
      <c r="F11" s="398"/>
      <c r="G11" s="484" t="e">
        <f>('MAPA DE RIESGOS'!#REF!)*1</f>
        <v>#REF!</v>
      </c>
      <c r="H11" s="484"/>
      <c r="I11" s="484"/>
      <c r="J11" s="485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3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3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169" t="s">
        <v>152</v>
      </c>
      <c r="P17" s="169" t="s">
        <v>153</v>
      </c>
      <c r="Q17" s="169" t="s">
        <v>155</v>
      </c>
      <c r="R17" s="169" t="s">
        <v>152</v>
      </c>
      <c r="S17" s="169" t="s">
        <v>153</v>
      </c>
      <c r="T17" s="169" t="s">
        <v>155</v>
      </c>
    </row>
    <row r="18" spans="1:20" ht="49.5" customHeight="1" x14ac:dyDescent="0.35">
      <c r="A18" s="498" t="e">
        <f>'MAPA DE RIESGOS'!#REF!</f>
        <v>#REF!</v>
      </c>
      <c r="B18" s="499"/>
      <c r="C18" s="499"/>
      <c r="D18" s="499"/>
      <c r="E18" s="499"/>
      <c r="F18" s="500"/>
      <c r="G18" s="87" t="s">
        <v>61</v>
      </c>
      <c r="H18" s="498" t="e">
        <f>'MAPA DE RIESGOS'!#REF!</f>
        <v>#REF!</v>
      </c>
      <c r="I18" s="499"/>
      <c r="J18" s="499"/>
      <c r="K18" s="499"/>
      <c r="L18" s="499"/>
      <c r="M18" s="499"/>
      <c r="N18" s="499"/>
      <c r="O18" s="60" t="s">
        <v>176</v>
      </c>
      <c r="P18" s="60"/>
      <c r="Q18" s="59"/>
      <c r="R18" s="59"/>
      <c r="S18" s="59"/>
      <c r="T18" s="59"/>
    </row>
    <row r="19" spans="1:20" ht="50.1" customHeight="1" x14ac:dyDescent="0.35">
      <c r="A19" s="498" t="e">
        <f>'MAPA DE RIESGOS'!#REF!</f>
        <v>#REF!</v>
      </c>
      <c r="B19" s="499"/>
      <c r="C19" s="499"/>
      <c r="D19" s="499"/>
      <c r="E19" s="499"/>
      <c r="F19" s="500"/>
      <c r="G19" s="87" t="s">
        <v>62</v>
      </c>
      <c r="H19" s="498" t="e">
        <f>'MAPA DE RIESGOS'!#REF!</f>
        <v>#REF!</v>
      </c>
      <c r="I19" s="499"/>
      <c r="J19" s="499"/>
      <c r="K19" s="499"/>
      <c r="L19" s="499"/>
      <c r="M19" s="499"/>
      <c r="N19" s="499"/>
      <c r="O19" s="60" t="s">
        <v>176</v>
      </c>
      <c r="P19" s="60"/>
      <c r="Q19" s="59"/>
      <c r="R19" s="59"/>
      <c r="S19" s="59"/>
      <c r="T19" s="59"/>
    </row>
    <row r="20" spans="1:20" ht="50.1" customHeight="1" x14ac:dyDescent="0.35">
      <c r="A20" s="498" t="e">
        <f>'MAPA DE RIESGOS'!#REF!</f>
        <v>#REF!</v>
      </c>
      <c r="B20" s="499"/>
      <c r="C20" s="499"/>
      <c r="D20" s="499"/>
      <c r="E20" s="499"/>
      <c r="F20" s="500"/>
      <c r="G20" s="87" t="s">
        <v>63</v>
      </c>
      <c r="H20" s="498" t="e">
        <f>'MAPA DE RIESGOS'!#REF!</f>
        <v>#REF!</v>
      </c>
      <c r="I20" s="499"/>
      <c r="J20" s="499"/>
      <c r="K20" s="499"/>
      <c r="L20" s="499"/>
      <c r="M20" s="499"/>
      <c r="N20" s="499"/>
      <c r="O20" s="60" t="s">
        <v>176</v>
      </c>
      <c r="P20" s="60"/>
      <c r="Q20" s="59"/>
      <c r="R20" s="59"/>
      <c r="S20" s="59"/>
      <c r="T20" s="59"/>
    </row>
    <row r="21" spans="1:20" ht="50.1" customHeight="1" x14ac:dyDescent="0.35">
      <c r="A21" s="498" t="e">
        <f>'MAPA DE RIESGOS'!#REF!</f>
        <v>#REF!</v>
      </c>
      <c r="B21" s="499"/>
      <c r="C21" s="499"/>
      <c r="D21" s="499"/>
      <c r="E21" s="499"/>
      <c r="F21" s="500"/>
      <c r="G21" s="87" t="s">
        <v>64</v>
      </c>
      <c r="H21" s="498" t="e">
        <f>'MAPA DE RIESGOS'!#REF!</f>
        <v>#REF!</v>
      </c>
      <c r="I21" s="499"/>
      <c r="J21" s="499"/>
      <c r="K21" s="499"/>
      <c r="L21" s="499"/>
      <c r="M21" s="499"/>
      <c r="N21" s="499"/>
      <c r="O21" s="60"/>
      <c r="P21" s="60"/>
      <c r="Q21" s="59"/>
      <c r="R21" s="59" t="s">
        <v>176</v>
      </c>
      <c r="S21" s="59"/>
      <c r="T21" s="59"/>
    </row>
    <row r="22" spans="1:20" ht="50.1" customHeight="1" x14ac:dyDescent="0.35">
      <c r="A22" s="498" t="e">
        <f>'MAPA DE RIESGOS'!#REF!</f>
        <v>#REF!</v>
      </c>
      <c r="B22" s="499"/>
      <c r="C22" s="499"/>
      <c r="D22" s="499"/>
      <c r="E22" s="499"/>
      <c r="F22" s="500"/>
      <c r="G22" s="87" t="s">
        <v>65</v>
      </c>
      <c r="H22" s="498" t="e">
        <f>'MAPA DE RIESGOS'!#REF!</f>
        <v>#REF!</v>
      </c>
      <c r="I22" s="499"/>
      <c r="J22" s="499"/>
      <c r="K22" s="499"/>
      <c r="L22" s="499"/>
      <c r="M22" s="499"/>
      <c r="N22" s="499"/>
      <c r="O22" s="60"/>
      <c r="P22" s="60"/>
      <c r="Q22" s="59"/>
      <c r="R22" s="59" t="s">
        <v>176</v>
      </c>
      <c r="S22" s="59"/>
      <c r="T22" s="59"/>
    </row>
    <row r="23" spans="1:20" ht="30" customHeight="1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3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3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3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3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3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3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2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3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3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3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5">
      <c r="A34" s="426" t="s">
        <v>67</v>
      </c>
      <c r="B34" s="426"/>
      <c r="C34" s="426"/>
      <c r="D34" s="426"/>
      <c r="E34" s="426"/>
      <c r="F34" s="426"/>
      <c r="G34" s="426"/>
      <c r="H34" s="168" t="s">
        <v>68</v>
      </c>
      <c r="I34" s="82" t="s">
        <v>69</v>
      </c>
      <c r="J34" s="169" t="s">
        <v>130</v>
      </c>
      <c r="K34" s="82" t="s">
        <v>70</v>
      </c>
      <c r="L34" s="169" t="s">
        <v>130</v>
      </c>
      <c r="M34" s="82" t="s">
        <v>71</v>
      </c>
      <c r="N34" s="169" t="s">
        <v>130</v>
      </c>
      <c r="O34" s="169" t="s">
        <v>72</v>
      </c>
      <c r="P34" s="427" t="s">
        <v>130</v>
      </c>
      <c r="Q34" s="428"/>
      <c r="R34" s="169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>
        <v>15</v>
      </c>
      <c r="J35" s="422"/>
      <c r="K35" s="425">
        <v>15</v>
      </c>
      <c r="L35" s="422"/>
      <c r="M35" s="425">
        <v>15</v>
      </c>
      <c r="N35" s="425"/>
      <c r="O35" s="425">
        <v>15</v>
      </c>
      <c r="P35" s="433"/>
      <c r="Q35" s="425"/>
      <c r="R35" s="425">
        <v>15</v>
      </c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3"/>
      <c r="Q36" s="424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>
        <v>15</v>
      </c>
      <c r="J37" s="425"/>
      <c r="K37" s="425">
        <v>15</v>
      </c>
      <c r="L37" s="425"/>
      <c r="M37" s="425">
        <v>15</v>
      </c>
      <c r="N37" s="425"/>
      <c r="O37" s="425">
        <v>15</v>
      </c>
      <c r="P37" s="433"/>
      <c r="Q37" s="425"/>
      <c r="R37" s="425">
        <v>15</v>
      </c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3"/>
      <c r="Q38" s="424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>
        <v>15</v>
      </c>
      <c r="J39" s="425"/>
      <c r="K39" s="425">
        <v>15</v>
      </c>
      <c r="L39" s="425"/>
      <c r="M39" s="425">
        <v>15</v>
      </c>
      <c r="N39" s="425"/>
      <c r="O39" s="425">
        <v>15</v>
      </c>
      <c r="P39" s="433"/>
      <c r="Q39" s="425"/>
      <c r="R39" s="425">
        <v>15</v>
      </c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3"/>
      <c r="Q40" s="424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>
        <v>10</v>
      </c>
      <c r="J41" s="425"/>
      <c r="K41" s="425">
        <v>10</v>
      </c>
      <c r="L41" s="425"/>
      <c r="M41" s="425">
        <v>15</v>
      </c>
      <c r="N41" s="425"/>
      <c r="O41" s="425">
        <v>15</v>
      </c>
      <c r="P41" s="433"/>
      <c r="Q41" s="425"/>
      <c r="R41" s="425">
        <v>15</v>
      </c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3"/>
      <c r="Q43" s="424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>
        <v>15</v>
      </c>
      <c r="J44" s="425"/>
      <c r="K44" s="425">
        <v>15</v>
      </c>
      <c r="L44" s="425"/>
      <c r="M44" s="425">
        <v>15</v>
      </c>
      <c r="N44" s="425"/>
      <c r="O44" s="425">
        <v>15</v>
      </c>
      <c r="P44" s="433"/>
      <c r="Q44" s="425"/>
      <c r="R44" s="425">
        <v>15</v>
      </c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>
        <v>15</v>
      </c>
      <c r="J46" s="425"/>
      <c r="K46" s="425">
        <v>15</v>
      </c>
      <c r="L46" s="425"/>
      <c r="M46" s="425">
        <v>5</v>
      </c>
      <c r="N46" s="425"/>
      <c r="O46" s="425">
        <v>5</v>
      </c>
      <c r="P46" s="433"/>
      <c r="Q46" s="425"/>
      <c r="R46" s="425">
        <v>5</v>
      </c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>
        <v>10</v>
      </c>
      <c r="J48" s="425"/>
      <c r="K48" s="425">
        <v>10</v>
      </c>
      <c r="L48" s="425"/>
      <c r="M48" s="425">
        <v>10</v>
      </c>
      <c r="N48" s="425"/>
      <c r="O48" s="425">
        <v>10</v>
      </c>
      <c r="P48" s="433"/>
      <c r="Q48" s="425"/>
      <c r="R48" s="425">
        <v>10</v>
      </c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95</v>
      </c>
      <c r="J51" s="417"/>
      <c r="K51" s="416">
        <f>SUM(K35:K50)</f>
        <v>95</v>
      </c>
      <c r="L51" s="417"/>
      <c r="M51" s="416">
        <f>SUM(M35:M50)</f>
        <v>90</v>
      </c>
      <c r="N51" s="417"/>
      <c r="O51" s="414">
        <f>SUM(O35:O50)</f>
        <v>90</v>
      </c>
      <c r="P51" s="414"/>
      <c r="Q51" s="414"/>
      <c r="R51" s="414">
        <f>SUM(R35:R50)</f>
        <v>90</v>
      </c>
      <c r="S51" s="414"/>
      <c r="T51" s="414"/>
    </row>
    <row r="52" spans="1:21" ht="60" customHeight="1" x14ac:dyDescent="0.3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3">
      <c r="A53" s="426" t="s">
        <v>67</v>
      </c>
      <c r="B53" s="426"/>
      <c r="C53" s="426"/>
      <c r="D53" s="426"/>
      <c r="E53" s="426"/>
      <c r="F53" s="426"/>
      <c r="G53" s="426"/>
      <c r="H53" s="168" t="s">
        <v>68</v>
      </c>
      <c r="I53" s="82" t="s">
        <v>69</v>
      </c>
      <c r="J53" s="169" t="s">
        <v>130</v>
      </c>
      <c r="K53" s="82" t="s">
        <v>70</v>
      </c>
      <c r="L53" s="169" t="s">
        <v>130</v>
      </c>
      <c r="M53" s="82" t="s">
        <v>71</v>
      </c>
      <c r="N53" s="169" t="s">
        <v>130</v>
      </c>
      <c r="O53" s="169" t="s">
        <v>72</v>
      </c>
      <c r="P53" s="427" t="s">
        <v>130</v>
      </c>
      <c r="Q53" s="428"/>
      <c r="R53" s="169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167">
        <v>100</v>
      </c>
      <c r="I54" s="418">
        <v>50</v>
      </c>
      <c r="J54" s="430"/>
      <c r="K54" s="418">
        <v>50</v>
      </c>
      <c r="L54" s="418"/>
      <c r="M54" s="418">
        <v>100</v>
      </c>
      <c r="N54" s="418"/>
      <c r="O54" s="418">
        <v>50</v>
      </c>
      <c r="P54" s="418"/>
      <c r="Q54" s="418"/>
      <c r="R54" s="418">
        <v>50</v>
      </c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167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167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50</v>
      </c>
      <c r="J57" s="420"/>
      <c r="K57" s="420">
        <f>K54</f>
        <v>50</v>
      </c>
      <c r="L57" s="420"/>
      <c r="M57" s="420">
        <f>M54</f>
        <v>100</v>
      </c>
      <c r="N57" s="420"/>
      <c r="O57" s="414">
        <f>O54</f>
        <v>50</v>
      </c>
      <c r="P57" s="414"/>
      <c r="Q57" s="414"/>
      <c r="R57" s="414">
        <f>R54</f>
        <v>50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06"/>
      <c r="K59" s="405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406"/>
      <c r="M59" s="405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16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MODERADO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16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16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 t="e">
        <f>G10</f>
        <v>#REF!</v>
      </c>
      <c r="B73" s="393"/>
      <c r="C73" s="393"/>
      <c r="D73" s="393"/>
      <c r="E73" s="393"/>
      <c r="F73" s="393"/>
      <c r="G73" s="393"/>
      <c r="H73" s="394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94"/>
      <c r="J73" s="394"/>
      <c r="K73" s="394"/>
      <c r="L73" s="394"/>
      <c r="M73" s="394"/>
      <c r="N73" s="394"/>
      <c r="O73" s="395" t="e">
        <f>IF(A73-H73=0,"1",A73-H73)</f>
        <v>#REF!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 t="e">
        <f>G11</f>
        <v>#REF!</v>
      </c>
      <c r="B77" s="393"/>
      <c r="C77" s="393"/>
      <c r="D77" s="393"/>
      <c r="E77" s="393"/>
      <c r="F77" s="393"/>
      <c r="G77" s="393"/>
      <c r="H77" s="397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97"/>
      <c r="J77" s="397"/>
      <c r="K77" s="397"/>
      <c r="L77" s="397"/>
      <c r="M77" s="397"/>
      <c r="N77" s="397"/>
      <c r="O77" s="393" t="e">
        <f>IF(A77-H77=0,"1",A77-H77)</f>
        <v>#REF!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e">
        <f>(O73*1)</f>
        <v>#REF!</v>
      </c>
      <c r="B81" s="393"/>
      <c r="C81" s="393"/>
      <c r="D81" s="393"/>
      <c r="E81" s="393"/>
      <c r="F81" s="393"/>
      <c r="G81" s="393"/>
      <c r="H81" s="393" t="e">
        <f>(O77*1)</f>
        <v>#REF!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7:C7"/>
    <mergeCell ref="D7:T7"/>
    <mergeCell ref="A8:T8"/>
    <mergeCell ref="A9:T9"/>
    <mergeCell ref="A10:F10"/>
    <mergeCell ref="G10:I10"/>
    <mergeCell ref="J10:T10"/>
    <mergeCell ref="B1:T1"/>
    <mergeCell ref="B2:T2"/>
    <mergeCell ref="B3:T3"/>
    <mergeCell ref="A5:T5"/>
    <mergeCell ref="B6:C6"/>
    <mergeCell ref="D6:T6"/>
    <mergeCell ref="A18:F18"/>
    <mergeCell ref="H18:N18"/>
    <mergeCell ref="A19:F19"/>
    <mergeCell ref="H19:N19"/>
    <mergeCell ref="A20:F20"/>
    <mergeCell ref="H20:N2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27:G27"/>
    <mergeCell ref="A28:G28"/>
    <mergeCell ref="A29:G29"/>
    <mergeCell ref="A30:G30"/>
    <mergeCell ref="A32:T32"/>
    <mergeCell ref="A33:T33"/>
    <mergeCell ref="A21:F21"/>
    <mergeCell ref="H21:N21"/>
    <mergeCell ref="A22:F22"/>
    <mergeCell ref="H22:N22"/>
    <mergeCell ref="A25:G25"/>
    <mergeCell ref="A26:G26"/>
    <mergeCell ref="N35:N36"/>
    <mergeCell ref="O35:O36"/>
    <mergeCell ref="P35:Q36"/>
    <mergeCell ref="R35:R36"/>
    <mergeCell ref="S35:T36"/>
    <mergeCell ref="F36:G36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M37:M38"/>
    <mergeCell ref="N37:N38"/>
    <mergeCell ref="O37:O38"/>
    <mergeCell ref="P37:Q38"/>
    <mergeCell ref="R37:R38"/>
    <mergeCell ref="S37:T38"/>
    <mergeCell ref="A37:E38"/>
    <mergeCell ref="F37:G37"/>
    <mergeCell ref="I37:I38"/>
    <mergeCell ref="J37:J38"/>
    <mergeCell ref="K37:K38"/>
    <mergeCell ref="L37:L38"/>
    <mergeCell ref="F38:G38"/>
    <mergeCell ref="M39:M40"/>
    <mergeCell ref="N39:N40"/>
    <mergeCell ref="O39:O40"/>
    <mergeCell ref="P39:Q40"/>
    <mergeCell ref="R39:R40"/>
    <mergeCell ref="S39:T40"/>
    <mergeCell ref="A39:E40"/>
    <mergeCell ref="F39:G39"/>
    <mergeCell ref="I39:I40"/>
    <mergeCell ref="J39:J40"/>
    <mergeCell ref="K39:K40"/>
    <mergeCell ref="L39:L40"/>
    <mergeCell ref="F40:G40"/>
    <mergeCell ref="M41:M43"/>
    <mergeCell ref="N41:N43"/>
    <mergeCell ref="O41:O43"/>
    <mergeCell ref="P41:Q43"/>
    <mergeCell ref="R41:R43"/>
    <mergeCell ref="S41:T43"/>
    <mergeCell ref="A41:E43"/>
    <mergeCell ref="F41:G41"/>
    <mergeCell ref="I41:I43"/>
    <mergeCell ref="J41:J43"/>
    <mergeCell ref="K41:K43"/>
    <mergeCell ref="L41:L43"/>
    <mergeCell ref="F42:G42"/>
    <mergeCell ref="F43:G43"/>
    <mergeCell ref="M44:M45"/>
    <mergeCell ref="N44:N45"/>
    <mergeCell ref="O44:O45"/>
    <mergeCell ref="P44:Q45"/>
    <mergeCell ref="R44:R45"/>
    <mergeCell ref="S44:T45"/>
    <mergeCell ref="A44:E45"/>
    <mergeCell ref="F44:G44"/>
    <mergeCell ref="I44:I45"/>
    <mergeCell ref="J44:J45"/>
    <mergeCell ref="K44:K45"/>
    <mergeCell ref="L44:L45"/>
    <mergeCell ref="F45:G45"/>
    <mergeCell ref="M46:M47"/>
    <mergeCell ref="N46:N47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F47:G47"/>
    <mergeCell ref="A51:G51"/>
    <mergeCell ref="I51:J51"/>
    <mergeCell ref="K51:L51"/>
    <mergeCell ref="M51:N51"/>
    <mergeCell ref="O51:Q51"/>
    <mergeCell ref="R51:T51"/>
    <mergeCell ref="M48:M50"/>
    <mergeCell ref="N48:N50"/>
    <mergeCell ref="O48:O50"/>
    <mergeCell ref="P48:Q50"/>
    <mergeCell ref="R48:R50"/>
    <mergeCell ref="S48:T50"/>
    <mergeCell ref="A48:E50"/>
    <mergeCell ref="F48:G48"/>
    <mergeCell ref="I48:I50"/>
    <mergeCell ref="J48:J50"/>
    <mergeCell ref="K48:K50"/>
    <mergeCell ref="L48:L50"/>
    <mergeCell ref="F49:G49"/>
    <mergeCell ref="F50:G50"/>
    <mergeCell ref="A52:T52"/>
    <mergeCell ref="A53:G53"/>
    <mergeCell ref="P53:Q53"/>
    <mergeCell ref="S53:T53"/>
    <mergeCell ref="A54:E56"/>
    <mergeCell ref="F54:G54"/>
    <mergeCell ref="I54:I56"/>
    <mergeCell ref="J54:J56"/>
    <mergeCell ref="K54:K56"/>
    <mergeCell ref="L54:L56"/>
    <mergeCell ref="F55:G55"/>
    <mergeCell ref="F56:G56"/>
    <mergeCell ref="A57:H57"/>
    <mergeCell ref="I57:J57"/>
    <mergeCell ref="K57:L57"/>
    <mergeCell ref="M57:N57"/>
    <mergeCell ref="M54:M56"/>
    <mergeCell ref="N54:N56"/>
    <mergeCell ref="O54:O56"/>
    <mergeCell ref="O57:Q57"/>
    <mergeCell ref="R57:T57"/>
    <mergeCell ref="P54:Q56"/>
    <mergeCell ref="R54:R56"/>
    <mergeCell ref="S54:T56"/>
    <mergeCell ref="A58:T58"/>
    <mergeCell ref="A59:E61"/>
    <mergeCell ref="F59:H59"/>
    <mergeCell ref="I59:J61"/>
    <mergeCell ref="K59:L61"/>
    <mergeCell ref="M59:N61"/>
    <mergeCell ref="O59:Q61"/>
    <mergeCell ref="R59:T61"/>
    <mergeCell ref="A69:T69"/>
    <mergeCell ref="A71:T71"/>
    <mergeCell ref="A72:G72"/>
    <mergeCell ref="H72:N72"/>
    <mergeCell ref="O72:T72"/>
    <mergeCell ref="A73:G73"/>
    <mergeCell ref="H73:N73"/>
    <mergeCell ref="O73:T73"/>
    <mergeCell ref="F60:H60"/>
    <mergeCell ref="F61:H61"/>
    <mergeCell ref="A62:T62"/>
    <mergeCell ref="A63:E65"/>
    <mergeCell ref="F63:G63"/>
    <mergeCell ref="I63:T65"/>
    <mergeCell ref="F64:G64"/>
    <mergeCell ref="F65:G65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68" priority="8" stopIfTrue="1">
      <formula>LEFT(J11,4)="ALTO"</formula>
    </cfRule>
    <cfRule type="expression" dxfId="67" priority="9" stopIfTrue="1">
      <formula>LEFT(J11,8)="MODERADO"</formula>
    </cfRule>
    <cfRule type="expression" dxfId="66" priority="10" stopIfTrue="1">
      <formula>LEFT(J11,7)="EXTREMO"</formula>
    </cfRule>
    <cfRule type="expression" dxfId="65" priority="11" stopIfTrue="1">
      <formula>LEFT(J11,4)="BAJO"</formula>
    </cfRule>
  </conditionalFormatting>
  <conditionalFormatting sqref="O81">
    <cfRule type="expression" dxfId="64" priority="4" stopIfTrue="1">
      <formula>LEFT(O81,4)="ALTO"</formula>
    </cfRule>
    <cfRule type="expression" dxfId="63" priority="5" stopIfTrue="1">
      <formula>LEFT(O81,8)="MODERADO"</formula>
    </cfRule>
    <cfRule type="expression" dxfId="62" priority="6" stopIfTrue="1">
      <formula>LEFT(O81,7)="EXTREMO"</formula>
    </cfRule>
    <cfRule type="expression" dxfId="61" priority="7" stopIfTrue="1">
      <formula>LEFT(O81,4)="BAJO"</formula>
    </cfRule>
  </conditionalFormatting>
  <conditionalFormatting sqref="I63:T65">
    <cfRule type="containsText" dxfId="60" priority="1" stopIfTrue="1" operator="containsText" text="Fuerte">
      <formula>NOT(ISERROR(SEARCH("Fuerte",I63)))</formula>
    </cfRule>
    <cfRule type="containsText" dxfId="59" priority="2" stopIfTrue="1" operator="containsText" text="Moderado">
      <formula>NOT(ISERROR(SEARCH("Moderado",I63)))</formula>
    </cfRule>
    <cfRule type="containsText" dxfId="58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5" tint="0.79998168889431442"/>
  </sheetPr>
  <dimension ref="A1:N27"/>
  <sheetViews>
    <sheetView topLeftCell="A17" workbookViewId="0">
      <selection activeCell="D73" sqref="D73:D77"/>
    </sheetView>
  </sheetViews>
  <sheetFormatPr baseColWidth="10" defaultRowHeight="15" x14ac:dyDescent="0.25"/>
  <sheetData>
    <row r="1" spans="1:13" thickBot="1" x14ac:dyDescent="0.4">
      <c r="A1" s="517" t="s">
        <v>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</row>
    <row r="2" spans="1:13" ht="25.5" customHeight="1" x14ac:dyDescent="0.25">
      <c r="A2" s="520" t="s">
        <v>12</v>
      </c>
      <c r="B2" s="522" t="s">
        <v>94</v>
      </c>
      <c r="C2" s="523"/>
      <c r="D2" s="523"/>
      <c r="E2" s="523"/>
      <c r="F2" s="523"/>
      <c r="G2" s="523"/>
      <c r="H2" s="523"/>
      <c r="I2" s="523"/>
      <c r="J2" s="523"/>
      <c r="K2" s="523"/>
      <c r="L2" s="526" t="s">
        <v>175</v>
      </c>
      <c r="M2" s="527"/>
    </row>
    <row r="3" spans="1:13" ht="25.5" customHeight="1" x14ac:dyDescent="0.25">
      <c r="A3" s="521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88" t="s">
        <v>95</v>
      </c>
      <c r="M3" s="89" t="s">
        <v>96</v>
      </c>
    </row>
    <row r="4" spans="1:13" ht="30" customHeight="1" x14ac:dyDescent="0.35">
      <c r="A4" s="49">
        <v>1</v>
      </c>
      <c r="B4" s="511" t="s">
        <v>97</v>
      </c>
      <c r="C4" s="512"/>
      <c r="D4" s="512"/>
      <c r="E4" s="512"/>
      <c r="F4" s="512"/>
      <c r="G4" s="512"/>
      <c r="H4" s="512"/>
      <c r="I4" s="512"/>
      <c r="J4" s="512"/>
      <c r="K4" s="513"/>
      <c r="L4" s="102"/>
      <c r="M4" s="103" t="s">
        <v>176</v>
      </c>
    </row>
    <row r="5" spans="1:13" ht="30" customHeight="1" x14ac:dyDescent="0.35">
      <c r="A5" s="49">
        <v>2</v>
      </c>
      <c r="B5" s="511" t="s">
        <v>98</v>
      </c>
      <c r="C5" s="512"/>
      <c r="D5" s="512"/>
      <c r="E5" s="512"/>
      <c r="F5" s="512"/>
      <c r="G5" s="512"/>
      <c r="H5" s="512"/>
      <c r="I5" s="512"/>
      <c r="J5" s="512"/>
      <c r="K5" s="513"/>
      <c r="L5" s="102"/>
      <c r="M5" s="103" t="s">
        <v>176</v>
      </c>
    </row>
    <row r="6" spans="1:13" ht="30" customHeight="1" x14ac:dyDescent="0.25">
      <c r="A6" s="49">
        <v>3</v>
      </c>
      <c r="B6" s="511" t="s">
        <v>99</v>
      </c>
      <c r="C6" s="512"/>
      <c r="D6" s="512"/>
      <c r="E6" s="512"/>
      <c r="F6" s="512"/>
      <c r="G6" s="512"/>
      <c r="H6" s="512"/>
      <c r="I6" s="512"/>
      <c r="J6" s="512"/>
      <c r="K6" s="513"/>
      <c r="L6" s="102"/>
      <c r="M6" s="103" t="s">
        <v>176</v>
      </c>
    </row>
    <row r="7" spans="1:13" ht="30" customHeight="1" x14ac:dyDescent="0.25">
      <c r="A7" s="49">
        <v>4</v>
      </c>
      <c r="B7" s="511" t="s">
        <v>100</v>
      </c>
      <c r="C7" s="512"/>
      <c r="D7" s="512"/>
      <c r="E7" s="512"/>
      <c r="F7" s="512"/>
      <c r="G7" s="512"/>
      <c r="H7" s="512"/>
      <c r="I7" s="512"/>
      <c r="J7" s="512"/>
      <c r="K7" s="513"/>
      <c r="L7" s="102"/>
      <c r="M7" s="103" t="s">
        <v>176</v>
      </c>
    </row>
    <row r="8" spans="1:13" ht="30" customHeight="1" x14ac:dyDescent="0.25">
      <c r="A8" s="49">
        <v>5</v>
      </c>
      <c r="B8" s="511" t="s">
        <v>101</v>
      </c>
      <c r="C8" s="512"/>
      <c r="D8" s="512"/>
      <c r="E8" s="512"/>
      <c r="F8" s="512"/>
      <c r="G8" s="512"/>
      <c r="H8" s="512"/>
      <c r="I8" s="512"/>
      <c r="J8" s="512"/>
      <c r="K8" s="513"/>
      <c r="L8" s="102"/>
      <c r="M8" s="103" t="s">
        <v>176</v>
      </c>
    </row>
    <row r="9" spans="1:13" ht="30" customHeight="1" x14ac:dyDescent="0.25">
      <c r="A9" s="49">
        <v>6</v>
      </c>
      <c r="B9" s="511" t="s">
        <v>102</v>
      </c>
      <c r="C9" s="512"/>
      <c r="D9" s="512"/>
      <c r="E9" s="512"/>
      <c r="F9" s="512"/>
      <c r="G9" s="512"/>
      <c r="H9" s="512"/>
      <c r="I9" s="512"/>
      <c r="J9" s="512"/>
      <c r="K9" s="513"/>
      <c r="L9" s="102"/>
      <c r="M9" s="103" t="s">
        <v>176</v>
      </c>
    </row>
    <row r="10" spans="1:13" ht="30" customHeight="1" x14ac:dyDescent="0.25">
      <c r="A10" s="49">
        <v>7</v>
      </c>
      <c r="B10" s="511" t="s">
        <v>103</v>
      </c>
      <c r="C10" s="512"/>
      <c r="D10" s="512"/>
      <c r="E10" s="512"/>
      <c r="F10" s="512"/>
      <c r="G10" s="512"/>
      <c r="H10" s="512"/>
      <c r="I10" s="512"/>
      <c r="J10" s="512"/>
      <c r="K10" s="513"/>
      <c r="L10" s="102"/>
      <c r="M10" s="103" t="s">
        <v>176</v>
      </c>
    </row>
    <row r="11" spans="1:13" ht="30" customHeight="1" x14ac:dyDescent="0.25">
      <c r="A11" s="49">
        <v>8</v>
      </c>
      <c r="B11" s="511" t="s">
        <v>104</v>
      </c>
      <c r="C11" s="512"/>
      <c r="D11" s="512"/>
      <c r="E11" s="512"/>
      <c r="F11" s="512"/>
      <c r="G11" s="512"/>
      <c r="H11" s="512"/>
      <c r="I11" s="512"/>
      <c r="J11" s="512"/>
      <c r="K11" s="513"/>
      <c r="L11" s="102"/>
      <c r="M11" s="103" t="s">
        <v>176</v>
      </c>
    </row>
    <row r="12" spans="1:13" ht="30" customHeight="1" x14ac:dyDescent="0.25">
      <c r="A12" s="49">
        <v>9</v>
      </c>
      <c r="B12" s="511" t="s">
        <v>105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102"/>
      <c r="M12" s="103" t="s">
        <v>176</v>
      </c>
    </row>
    <row r="13" spans="1:13" ht="30" customHeight="1" x14ac:dyDescent="0.25">
      <c r="A13" s="49">
        <v>10</v>
      </c>
      <c r="B13" s="511" t="s">
        <v>106</v>
      </c>
      <c r="C13" s="512"/>
      <c r="D13" s="512"/>
      <c r="E13" s="512"/>
      <c r="F13" s="512"/>
      <c r="G13" s="512"/>
      <c r="H13" s="512"/>
      <c r="I13" s="512"/>
      <c r="J13" s="512"/>
      <c r="K13" s="513"/>
      <c r="L13" s="102"/>
      <c r="M13" s="103" t="s">
        <v>176</v>
      </c>
    </row>
    <row r="14" spans="1:13" ht="30" customHeight="1" x14ac:dyDescent="0.35">
      <c r="A14" s="49">
        <v>11</v>
      </c>
      <c r="B14" s="511" t="s">
        <v>107</v>
      </c>
      <c r="C14" s="512"/>
      <c r="D14" s="512"/>
      <c r="E14" s="512"/>
      <c r="F14" s="512"/>
      <c r="G14" s="512"/>
      <c r="H14" s="512"/>
      <c r="I14" s="512"/>
      <c r="J14" s="512"/>
      <c r="K14" s="513"/>
      <c r="L14" s="102"/>
      <c r="M14" s="103" t="s">
        <v>176</v>
      </c>
    </row>
    <row r="15" spans="1:13" ht="30" customHeight="1" x14ac:dyDescent="0.35">
      <c r="A15" s="49">
        <v>12</v>
      </c>
      <c r="B15" s="511" t="s">
        <v>108</v>
      </c>
      <c r="C15" s="512"/>
      <c r="D15" s="512"/>
      <c r="E15" s="512"/>
      <c r="F15" s="512"/>
      <c r="G15" s="512"/>
      <c r="H15" s="512"/>
      <c r="I15" s="512"/>
      <c r="J15" s="512"/>
      <c r="K15" s="513"/>
      <c r="L15" s="102"/>
      <c r="M15" s="103" t="s">
        <v>176</v>
      </c>
    </row>
    <row r="16" spans="1:13" ht="30" customHeight="1" x14ac:dyDescent="0.35">
      <c r="A16" s="49">
        <v>13</v>
      </c>
      <c r="B16" s="511" t="s">
        <v>109</v>
      </c>
      <c r="C16" s="512"/>
      <c r="D16" s="512"/>
      <c r="E16" s="512"/>
      <c r="F16" s="512"/>
      <c r="G16" s="512"/>
      <c r="H16" s="512"/>
      <c r="I16" s="512"/>
      <c r="J16" s="512"/>
      <c r="K16" s="513"/>
      <c r="L16" s="102"/>
      <c r="M16" s="103" t="s">
        <v>176</v>
      </c>
    </row>
    <row r="17" spans="1:14" ht="30" customHeight="1" x14ac:dyDescent="0.35">
      <c r="A17" s="49">
        <v>14</v>
      </c>
      <c r="B17" s="511" t="s">
        <v>110</v>
      </c>
      <c r="C17" s="512"/>
      <c r="D17" s="512"/>
      <c r="E17" s="512"/>
      <c r="F17" s="512"/>
      <c r="G17" s="512"/>
      <c r="H17" s="512"/>
      <c r="I17" s="512"/>
      <c r="J17" s="512"/>
      <c r="K17" s="513"/>
      <c r="L17" s="102"/>
      <c r="M17" s="103" t="s">
        <v>176</v>
      </c>
    </row>
    <row r="18" spans="1:14" ht="30" customHeight="1" x14ac:dyDescent="0.35">
      <c r="A18" s="49">
        <v>15</v>
      </c>
      <c r="B18" s="511" t="s">
        <v>111</v>
      </c>
      <c r="C18" s="512"/>
      <c r="D18" s="512"/>
      <c r="E18" s="512"/>
      <c r="F18" s="512"/>
      <c r="G18" s="512"/>
      <c r="H18" s="512"/>
      <c r="I18" s="512"/>
      <c r="J18" s="512"/>
      <c r="K18" s="513"/>
      <c r="L18" s="102"/>
      <c r="M18" s="103" t="s">
        <v>176</v>
      </c>
    </row>
    <row r="19" spans="1:14" ht="30" customHeight="1" x14ac:dyDescent="0.25">
      <c r="A19" s="49">
        <v>16</v>
      </c>
      <c r="B19" s="511" t="s">
        <v>112</v>
      </c>
      <c r="C19" s="512"/>
      <c r="D19" s="512"/>
      <c r="E19" s="512"/>
      <c r="F19" s="512"/>
      <c r="G19" s="512"/>
      <c r="H19" s="512"/>
      <c r="I19" s="512"/>
      <c r="J19" s="512"/>
      <c r="K19" s="513"/>
      <c r="L19" s="102"/>
      <c r="M19" s="103" t="s">
        <v>176</v>
      </c>
    </row>
    <row r="20" spans="1:14" ht="30" customHeight="1" x14ac:dyDescent="0.35">
      <c r="A20" s="49">
        <v>17</v>
      </c>
      <c r="B20" s="511" t="s">
        <v>113</v>
      </c>
      <c r="C20" s="512"/>
      <c r="D20" s="512"/>
      <c r="E20" s="512"/>
      <c r="F20" s="512"/>
      <c r="G20" s="512"/>
      <c r="H20" s="512"/>
      <c r="I20" s="512"/>
      <c r="J20" s="512"/>
      <c r="K20" s="513"/>
      <c r="L20" s="102" t="s">
        <v>176</v>
      </c>
      <c r="M20" s="103"/>
    </row>
    <row r="21" spans="1:14" ht="30" customHeight="1" x14ac:dyDescent="0.35">
      <c r="A21" s="49">
        <v>18</v>
      </c>
      <c r="B21" s="511" t="s">
        <v>114</v>
      </c>
      <c r="C21" s="512"/>
      <c r="D21" s="512"/>
      <c r="E21" s="512"/>
      <c r="F21" s="512"/>
      <c r="G21" s="512"/>
      <c r="H21" s="512"/>
      <c r="I21" s="512"/>
      <c r="J21" s="512"/>
      <c r="K21" s="513"/>
      <c r="L21" s="102"/>
      <c r="M21" s="103" t="s">
        <v>176</v>
      </c>
    </row>
    <row r="22" spans="1:14" ht="30" customHeight="1" x14ac:dyDescent="0.25">
      <c r="A22" s="49">
        <v>19</v>
      </c>
      <c r="B22" s="511" t="s">
        <v>115</v>
      </c>
      <c r="C22" s="512"/>
      <c r="D22" s="512"/>
      <c r="E22" s="512"/>
      <c r="F22" s="512"/>
      <c r="G22" s="512"/>
      <c r="H22" s="512"/>
      <c r="I22" s="512"/>
      <c r="J22" s="512"/>
      <c r="K22" s="513"/>
      <c r="L22" s="102"/>
      <c r="M22" s="103" t="s">
        <v>176</v>
      </c>
    </row>
    <row r="23" spans="1:14" ht="14.45" x14ac:dyDescent="0.3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</row>
    <row r="24" spans="1:14" ht="36.75" customHeight="1" x14ac:dyDescent="0.25">
      <c r="A24" s="514" t="s">
        <v>116</v>
      </c>
      <c r="B24" s="514"/>
      <c r="C24" s="90">
        <f>COUNTIF(L4:L22,"X")</f>
        <v>1</v>
      </c>
      <c r="D24" s="91"/>
      <c r="E24" s="514" t="s">
        <v>117</v>
      </c>
      <c r="F24" s="514"/>
      <c r="G24" s="514"/>
      <c r="H24" s="90">
        <f>COUNTIF(M4:M22,"X")</f>
        <v>18</v>
      </c>
      <c r="I24" s="515" t="s">
        <v>174</v>
      </c>
      <c r="J24" s="515"/>
      <c r="K24" s="515"/>
      <c r="L24" s="515"/>
      <c r="M24" s="515"/>
      <c r="N24" s="96"/>
    </row>
    <row r="25" spans="1:14" ht="16.5" x14ac:dyDescent="0.3">
      <c r="A25" s="93"/>
      <c r="B25" s="93"/>
      <c r="C25" s="94"/>
      <c r="D25" s="94"/>
      <c r="E25" s="95"/>
      <c r="F25" s="95"/>
      <c r="G25" s="95"/>
      <c r="H25" s="92"/>
      <c r="I25" s="515"/>
      <c r="J25" s="515"/>
      <c r="K25" s="515"/>
      <c r="L25" s="515"/>
      <c r="M25" s="515"/>
    </row>
    <row r="26" spans="1:14" ht="36" customHeight="1" x14ac:dyDescent="0.25">
      <c r="A26" s="516" t="s">
        <v>118</v>
      </c>
      <c r="B26" s="516"/>
      <c r="C26" s="510" t="str">
        <f>IF(OR(F26="Moderado"),"3",IF(OR(F26="Alto"),"4",IF(OR(F26="Catastrofico"),5,)))</f>
        <v>3</v>
      </c>
      <c r="D26" s="510"/>
      <c r="E26" s="510"/>
      <c r="F26" s="510" t="str">
        <f>IF(OR(L19="X"),"CATASTROFICO",IF(OR(C24=1,C24=2,C24=3,C24=4,C24=5),"MODERADO",IF(OR(C24=6,C24=7,C24=8,C24=9,C24=10,C24=11),"ALTO",IF(OR(C24=12,C24=13,C24=14,C24=15,C24=16,C24=17,C24=18,C24=19),"CATASTROFICO",""))))</f>
        <v>MODERADO</v>
      </c>
      <c r="G26" s="510"/>
      <c r="I26" s="515"/>
      <c r="J26" s="515"/>
      <c r="K26" s="515"/>
      <c r="L26" s="515"/>
      <c r="M26" s="515"/>
    </row>
    <row r="27" spans="1:14" ht="14.45" x14ac:dyDescent="0.35">
      <c r="A27" s="54"/>
      <c r="B27" s="54"/>
      <c r="C27" s="55"/>
      <c r="D27" s="55"/>
      <c r="E27" s="54"/>
      <c r="F27" s="55"/>
      <c r="G27" s="55"/>
      <c r="H27" s="56"/>
      <c r="I27" s="56"/>
      <c r="J27" s="53"/>
      <c r="K27" s="52"/>
      <c r="L27" s="52"/>
      <c r="M27" s="52"/>
    </row>
  </sheetData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dxfId="57" priority="1" stopIfTrue="1" operator="containsText" text="Moderado">
      <formula>NOT(ISERROR(SEARCH("Moderado",F26)))</formula>
    </cfRule>
    <cfRule type="containsText" dxfId="56" priority="2" stopIfTrue="1" operator="containsText" text="CATASTROFICO">
      <formula>NOT(ISERROR(SEARCH("CATASTROFICO",F26)))</formula>
    </cfRule>
    <cfRule type="containsText" dxfId="55" priority="3" stopIfTrue="1" operator="containsText" text="ALTO">
      <formula>NOT(ISERROR(SEARCH("ALTO",F26)))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-0.249977111117893"/>
  </sheetPr>
  <dimension ref="A1:X82"/>
  <sheetViews>
    <sheetView view="pageBreakPreview" topLeftCell="F13" zoomScale="28" zoomScaleNormal="70" zoomScaleSheetLayoutView="28" workbookViewId="0">
      <selection activeCell="A10" sqref="A10:P11"/>
    </sheetView>
  </sheetViews>
  <sheetFormatPr baseColWidth="10" defaultColWidth="11.42578125" defaultRowHeight="28.5" x14ac:dyDescent="0.4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62" customWidth="1"/>
    <col min="22" max="24" width="11.42578125" style="62"/>
    <col min="25" max="16384" width="11.42578125" style="28"/>
  </cols>
  <sheetData>
    <row r="1" spans="1:24" ht="71.25" customHeight="1" x14ac:dyDescent="0.6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4" ht="71.25" customHeight="1" x14ac:dyDescent="0.6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4" ht="71.25" customHeight="1" x14ac:dyDescent="0.6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4" ht="30" customHeight="1" x14ac:dyDescent="0.6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4" ht="66" customHeight="1" x14ac:dyDescent="0.6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4" ht="81" customHeight="1" x14ac:dyDescent="0.4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4" ht="91.5" customHeight="1" x14ac:dyDescent="0.65">
      <c r="A7" s="65">
        <f>'MAPA DE RIESGOS'!A84</f>
        <v>0</v>
      </c>
      <c r="B7" s="494">
        <f>'MAPA DE RIESGOS'!C84</f>
        <v>0</v>
      </c>
      <c r="C7" s="495"/>
      <c r="D7" s="494">
        <f>'MAPA DE RIESGOS'!B84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4" ht="34.5" customHeight="1" x14ac:dyDescent="0.6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4" ht="66" customHeight="1" x14ac:dyDescent="0.65">
      <c r="A9" s="534" t="s">
        <v>123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4" s="48" customFormat="1" ht="50.1" customHeight="1" x14ac:dyDescent="0.4">
      <c r="A10" s="529" t="s">
        <v>50</v>
      </c>
      <c r="B10" s="529" t="s">
        <v>51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8" t="s">
        <v>49</v>
      </c>
      <c r="R10" s="528"/>
      <c r="S10" s="528"/>
      <c r="T10" s="528"/>
      <c r="U10" s="62"/>
      <c r="V10" s="62"/>
      <c r="W10" s="62"/>
      <c r="X10" s="62"/>
    </row>
    <row r="11" spans="1:24" s="48" customFormat="1" ht="73.5" customHeight="1" x14ac:dyDescent="0.4">
      <c r="A11" s="529"/>
      <c r="B11" s="529" t="s">
        <v>53</v>
      </c>
      <c r="C11" s="529"/>
      <c r="D11" s="529" t="s">
        <v>54</v>
      </c>
      <c r="E11" s="529"/>
      <c r="F11" s="529"/>
      <c r="G11" s="529" t="s">
        <v>55</v>
      </c>
      <c r="H11" s="529"/>
      <c r="I11" s="529" t="s">
        <v>56</v>
      </c>
      <c r="J11" s="529"/>
      <c r="K11" s="529" t="s">
        <v>57</v>
      </c>
      <c r="L11" s="529"/>
      <c r="M11" s="529" t="s">
        <v>58</v>
      </c>
      <c r="N11" s="529"/>
      <c r="O11" s="529" t="s">
        <v>52</v>
      </c>
      <c r="P11" s="529"/>
      <c r="Q11" s="528"/>
      <c r="R11" s="528"/>
      <c r="S11" s="528"/>
      <c r="T11" s="528"/>
      <c r="U11" s="62"/>
      <c r="V11" s="62"/>
      <c r="W11" s="62"/>
      <c r="X11" s="62"/>
    </row>
    <row r="12" spans="1:24" s="61" customFormat="1" ht="102" customHeight="1" x14ac:dyDescent="0.65">
      <c r="A12" s="101">
        <f>'MAPA DE RIESGOS'!G84</f>
        <v>0</v>
      </c>
      <c r="B12" s="532"/>
      <c r="C12" s="532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0" t="e">
        <f>ROUND(AVERAGE(B12:N12),0)</f>
        <v>#DIV/0!</v>
      </c>
      <c r="P12" s="530"/>
      <c r="Q12" s="531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1"/>
      <c r="S12" s="531"/>
      <c r="T12" s="531"/>
      <c r="U12" s="62"/>
      <c r="V12" s="62"/>
      <c r="W12" s="62"/>
      <c r="X12" s="62"/>
    </row>
    <row r="13" spans="1:24" ht="47.25" customHeight="1" x14ac:dyDescent="0.65">
      <c r="A13" s="14"/>
      <c r="B13" s="14"/>
      <c r="C13" s="14"/>
      <c r="D13" s="15"/>
      <c r="E13" s="15"/>
      <c r="F13" s="16"/>
      <c r="G13" s="16"/>
      <c r="H13" s="16"/>
      <c r="I13" s="16"/>
      <c r="J13" s="16"/>
      <c r="K13" s="15"/>
      <c r="L13" s="15"/>
      <c r="M13" s="15"/>
      <c r="N13" s="15"/>
      <c r="O13" s="29"/>
      <c r="P13" s="30"/>
      <c r="Q13" s="30"/>
      <c r="R13" s="30"/>
      <c r="S13" s="30"/>
      <c r="T13" s="30"/>
    </row>
    <row r="14" spans="1:24" ht="73.5" customHeight="1" x14ac:dyDescent="0.4">
      <c r="A14" s="479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</row>
    <row r="15" spans="1:24" ht="73.5" customHeight="1" x14ac:dyDescent="0.65">
      <c r="A15" s="489" t="s">
        <v>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4" ht="72" customHeight="1" x14ac:dyDescent="0.4">
      <c r="A16" s="501" t="s">
        <v>173</v>
      </c>
      <c r="B16" s="502"/>
      <c r="C16" s="502"/>
      <c r="D16" s="502"/>
      <c r="E16" s="502"/>
      <c r="F16" s="503"/>
      <c r="G16" s="501" t="s">
        <v>154</v>
      </c>
      <c r="H16" s="502"/>
      <c r="I16" s="502"/>
      <c r="J16" s="502"/>
      <c r="K16" s="502"/>
      <c r="L16" s="502"/>
      <c r="M16" s="502"/>
      <c r="N16" s="503"/>
      <c r="O16" s="398" t="s">
        <v>128</v>
      </c>
      <c r="P16" s="398"/>
      <c r="Q16" s="398"/>
      <c r="R16" s="398"/>
      <c r="S16" s="398"/>
      <c r="T16" s="398"/>
    </row>
    <row r="17" spans="1:20" ht="30" customHeight="1" x14ac:dyDescent="0.4">
      <c r="A17" s="504"/>
      <c r="B17" s="505"/>
      <c r="C17" s="505"/>
      <c r="D17" s="505"/>
      <c r="E17" s="505"/>
      <c r="F17" s="506"/>
      <c r="G17" s="504"/>
      <c r="H17" s="505"/>
      <c r="I17" s="505"/>
      <c r="J17" s="505"/>
      <c r="K17" s="505"/>
      <c r="L17" s="505"/>
      <c r="M17" s="505"/>
      <c r="N17" s="506"/>
      <c r="O17" s="478" t="s">
        <v>1</v>
      </c>
      <c r="P17" s="478"/>
      <c r="Q17" s="478"/>
      <c r="R17" s="478" t="s">
        <v>0</v>
      </c>
      <c r="S17" s="478"/>
      <c r="T17" s="478"/>
    </row>
    <row r="18" spans="1:20" ht="54" customHeight="1" x14ac:dyDescent="0.4">
      <c r="A18" s="507"/>
      <c r="B18" s="508"/>
      <c r="C18" s="508"/>
      <c r="D18" s="508"/>
      <c r="E18" s="508"/>
      <c r="F18" s="509"/>
      <c r="G18" s="507"/>
      <c r="H18" s="508"/>
      <c r="I18" s="508"/>
      <c r="J18" s="508"/>
      <c r="K18" s="508"/>
      <c r="L18" s="508"/>
      <c r="M18" s="508"/>
      <c r="N18" s="509"/>
      <c r="O18" s="78" t="s">
        <v>152</v>
      </c>
      <c r="P18" s="78" t="s">
        <v>153</v>
      </c>
      <c r="Q18" s="78" t="s">
        <v>155</v>
      </c>
      <c r="R18" s="78" t="s">
        <v>152</v>
      </c>
      <c r="S18" s="78" t="s">
        <v>153</v>
      </c>
      <c r="T18" s="78" t="s">
        <v>155</v>
      </c>
    </row>
    <row r="19" spans="1:20" ht="49.5" customHeight="1" x14ac:dyDescent="0.65">
      <c r="A19" s="498">
        <f>'MAPA DE RIESGOS'!E74</f>
        <v>0</v>
      </c>
      <c r="B19" s="499"/>
      <c r="C19" s="499"/>
      <c r="D19" s="499"/>
      <c r="E19" s="499"/>
      <c r="F19" s="500"/>
      <c r="G19" s="87" t="s">
        <v>61</v>
      </c>
      <c r="H19" s="498">
        <f>'MAPA DE RIESGOS'!J74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65">
      <c r="A20" s="498">
        <f>'MAPA DE RIESGOS'!E75</f>
        <v>0</v>
      </c>
      <c r="B20" s="499"/>
      <c r="C20" s="499"/>
      <c r="D20" s="499"/>
      <c r="E20" s="499"/>
      <c r="F20" s="500"/>
      <c r="G20" s="87" t="s">
        <v>62</v>
      </c>
      <c r="H20" s="498">
        <f>'MAPA DE RIESGOS'!J75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65">
      <c r="A21" s="498">
        <f>'MAPA DE RIESGOS'!E76</f>
        <v>0</v>
      </c>
      <c r="B21" s="499"/>
      <c r="C21" s="499"/>
      <c r="D21" s="499"/>
      <c r="E21" s="499"/>
      <c r="F21" s="500"/>
      <c r="G21" s="87" t="s">
        <v>63</v>
      </c>
      <c r="H21" s="498">
        <f>'MAPA DE RIESGOS'!J76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65">
      <c r="A22" s="498">
        <f>'MAPA DE RIESGOS'!E77</f>
        <v>0</v>
      </c>
      <c r="B22" s="499"/>
      <c r="C22" s="499"/>
      <c r="D22" s="499"/>
      <c r="E22" s="499"/>
      <c r="F22" s="500"/>
      <c r="G22" s="87" t="s">
        <v>64</v>
      </c>
      <c r="H22" s="498">
        <f>'MAPA DE RIESGOS'!J77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50.1" customHeight="1" x14ac:dyDescent="0.65">
      <c r="A23" s="498">
        <f>'MAPA DE RIESGOS'!E78</f>
        <v>0</v>
      </c>
      <c r="B23" s="499"/>
      <c r="C23" s="499"/>
      <c r="D23" s="499"/>
      <c r="E23" s="499"/>
      <c r="F23" s="500"/>
      <c r="G23" s="87" t="s">
        <v>65</v>
      </c>
      <c r="H23" s="498">
        <f>'MAPA DE RIESGOS'!J78</f>
        <v>0</v>
      </c>
      <c r="I23" s="499"/>
      <c r="J23" s="499"/>
      <c r="K23" s="499"/>
      <c r="L23" s="499"/>
      <c r="M23" s="499"/>
      <c r="N23" s="499"/>
      <c r="O23" s="60"/>
      <c r="P23" s="60"/>
      <c r="Q23" s="59"/>
      <c r="R23" s="59"/>
      <c r="S23" s="59"/>
      <c r="T23" s="59"/>
    </row>
    <row r="24" spans="1:20" ht="30" customHeight="1" x14ac:dyDescent="0.6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30"/>
      <c r="T24" s="30"/>
    </row>
    <row r="25" spans="1:20" ht="30" customHeight="1" x14ac:dyDescent="0.65">
      <c r="A25" s="20"/>
      <c r="B25" s="20"/>
      <c r="C25" s="21"/>
      <c r="D25" s="21"/>
      <c r="E25" s="33"/>
      <c r="F25" s="33"/>
      <c r="G25" s="33"/>
      <c r="H25" s="33"/>
      <c r="I25" s="33"/>
      <c r="J25" s="22"/>
      <c r="K25" s="22"/>
      <c r="L25" s="23"/>
      <c r="M25" s="23"/>
      <c r="N25" s="24"/>
      <c r="O25" s="34"/>
      <c r="P25" s="35"/>
      <c r="Q25" s="35"/>
      <c r="R25" s="35"/>
      <c r="S25" s="35"/>
      <c r="T25" s="35"/>
    </row>
    <row r="26" spans="1:20" ht="54" customHeight="1" x14ac:dyDescent="0.65">
      <c r="A26" s="451" t="s">
        <v>156</v>
      </c>
      <c r="B26" s="451"/>
      <c r="C26" s="451"/>
      <c r="D26" s="451"/>
      <c r="E26" s="451"/>
      <c r="F26" s="451"/>
      <c r="G26" s="452"/>
      <c r="H26" s="80">
        <f>COUNTIF(O19:O23,"x")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65">
      <c r="A27" s="451" t="s">
        <v>157</v>
      </c>
      <c r="B27" s="451"/>
      <c r="C27" s="451"/>
      <c r="D27" s="451"/>
      <c r="E27" s="451"/>
      <c r="F27" s="451"/>
      <c r="G27" s="452"/>
      <c r="H27" s="80">
        <f>COUNTIF(P19:P23,"x")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65">
      <c r="A28" s="451" t="s">
        <v>158</v>
      </c>
      <c r="B28" s="451"/>
      <c r="C28" s="451"/>
      <c r="D28" s="451"/>
      <c r="E28" s="451"/>
      <c r="F28" s="451"/>
      <c r="G28" s="452"/>
      <c r="H28" s="80">
        <f>COUNTIF(Q19:Q23,"x")</f>
        <v>0</v>
      </c>
      <c r="I28" s="20"/>
      <c r="J28" s="20"/>
      <c r="K28" s="20"/>
      <c r="L28" s="23"/>
      <c r="M28" s="23"/>
      <c r="N28" s="36"/>
      <c r="O28" s="37"/>
      <c r="P28" s="38"/>
      <c r="Q28" s="38"/>
      <c r="R28" s="38"/>
      <c r="S28" s="38"/>
      <c r="T28" s="38"/>
    </row>
    <row r="29" spans="1:20" ht="54" customHeight="1" x14ac:dyDescent="0.65">
      <c r="A29" s="451" t="s">
        <v>159</v>
      </c>
      <c r="B29" s="451"/>
      <c r="C29" s="451"/>
      <c r="D29" s="451"/>
      <c r="E29" s="451"/>
      <c r="F29" s="451"/>
      <c r="G29" s="452"/>
      <c r="H29" s="80">
        <f>COUNTIF(R19:R23,"x")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65">
      <c r="A30" s="451" t="s">
        <v>160</v>
      </c>
      <c r="B30" s="451"/>
      <c r="C30" s="451"/>
      <c r="D30" s="451"/>
      <c r="E30" s="451"/>
      <c r="F30" s="451"/>
      <c r="G30" s="452"/>
      <c r="H30" s="80">
        <f>COUNTIF(S19:S23,"x")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54" customHeight="1" x14ac:dyDescent="0.65">
      <c r="A31" s="451" t="s">
        <v>161</v>
      </c>
      <c r="B31" s="451"/>
      <c r="C31" s="451"/>
      <c r="D31" s="451"/>
      <c r="E31" s="451"/>
      <c r="F31" s="451"/>
      <c r="G31" s="452"/>
      <c r="H31" s="80">
        <f>COUNTIF(T19:T23,"x")</f>
        <v>0</v>
      </c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30" customHeight="1" x14ac:dyDescent="0.65">
      <c r="A32" s="57"/>
      <c r="B32" s="57"/>
      <c r="C32" s="57"/>
      <c r="D32" s="57"/>
      <c r="E32" s="57"/>
      <c r="F32" s="57"/>
      <c r="G32" s="57"/>
      <c r="H32" s="45"/>
      <c r="I32" s="24"/>
      <c r="J32" s="24"/>
      <c r="K32" s="24"/>
      <c r="L32" s="39"/>
      <c r="M32" s="39"/>
      <c r="N32" s="39"/>
      <c r="O32" s="40"/>
      <c r="P32" s="41"/>
      <c r="Q32" s="41"/>
      <c r="R32" s="41"/>
      <c r="S32" s="41"/>
      <c r="T32" s="41"/>
    </row>
    <row r="33" spans="1:20" ht="78" customHeight="1" x14ac:dyDescent="0.4">
      <c r="A33" s="453" t="s">
        <v>66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</row>
    <row r="34" spans="1:20" ht="78" customHeight="1" x14ac:dyDescent="0.4">
      <c r="A34" s="454" t="s">
        <v>140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6"/>
    </row>
    <row r="35" spans="1:20" ht="106.5" customHeight="1" thickBot="1" x14ac:dyDescent="0.45">
      <c r="A35" s="426" t="s">
        <v>67</v>
      </c>
      <c r="B35" s="426"/>
      <c r="C35" s="426"/>
      <c r="D35" s="426"/>
      <c r="E35" s="426"/>
      <c r="F35" s="426"/>
      <c r="G35" s="426"/>
      <c r="H35" s="81" t="s">
        <v>68</v>
      </c>
      <c r="I35" s="82" t="s">
        <v>69</v>
      </c>
      <c r="J35" s="78" t="s">
        <v>130</v>
      </c>
      <c r="K35" s="82" t="s">
        <v>70</v>
      </c>
      <c r="L35" s="78" t="s">
        <v>130</v>
      </c>
      <c r="M35" s="82" t="s">
        <v>71</v>
      </c>
      <c r="N35" s="78" t="s">
        <v>130</v>
      </c>
      <c r="O35" s="78" t="s">
        <v>72</v>
      </c>
      <c r="P35" s="427" t="s">
        <v>130</v>
      </c>
      <c r="Q35" s="428"/>
      <c r="R35" s="78" t="s">
        <v>73</v>
      </c>
      <c r="S35" s="429" t="s">
        <v>130</v>
      </c>
      <c r="T35" s="429"/>
    </row>
    <row r="36" spans="1:20" ht="60" customHeight="1" x14ac:dyDescent="0.4">
      <c r="A36" s="434" t="s">
        <v>144</v>
      </c>
      <c r="B36" s="435"/>
      <c r="C36" s="435"/>
      <c r="D36" s="435"/>
      <c r="E36" s="436"/>
      <c r="F36" s="442" t="s">
        <v>95</v>
      </c>
      <c r="G36" s="443"/>
      <c r="H36" s="83">
        <v>15</v>
      </c>
      <c r="I36" s="425"/>
      <c r="J36" s="422"/>
      <c r="K36" s="425"/>
      <c r="L36" s="422"/>
      <c r="M36" s="425"/>
      <c r="N36" s="425"/>
      <c r="O36" s="425"/>
      <c r="P36" s="433"/>
      <c r="Q36" s="425"/>
      <c r="R36" s="425"/>
      <c r="S36" s="433"/>
      <c r="T36" s="425"/>
    </row>
    <row r="37" spans="1:20" ht="60" customHeight="1" thickBot="1" x14ac:dyDescent="0.45">
      <c r="A37" s="439"/>
      <c r="B37" s="440"/>
      <c r="C37" s="440"/>
      <c r="D37" s="440"/>
      <c r="E37" s="441"/>
      <c r="F37" s="446" t="s">
        <v>96</v>
      </c>
      <c r="G37" s="447"/>
      <c r="H37" s="84">
        <v>0</v>
      </c>
      <c r="I37" s="424"/>
      <c r="J37" s="424"/>
      <c r="K37" s="424"/>
      <c r="L37" s="424"/>
      <c r="M37" s="424"/>
      <c r="N37" s="424"/>
      <c r="O37" s="424"/>
      <c r="P37" s="421"/>
      <c r="Q37" s="422"/>
      <c r="R37" s="424"/>
      <c r="S37" s="421"/>
      <c r="T37" s="422"/>
    </row>
    <row r="38" spans="1:20" ht="60" customHeight="1" x14ac:dyDescent="0.4">
      <c r="A38" s="434" t="s">
        <v>147</v>
      </c>
      <c r="B38" s="435"/>
      <c r="C38" s="435"/>
      <c r="D38" s="435"/>
      <c r="E38" s="436"/>
      <c r="F38" s="442" t="s">
        <v>95</v>
      </c>
      <c r="G38" s="443"/>
      <c r="H38" s="83">
        <v>15</v>
      </c>
      <c r="I38" s="425"/>
      <c r="J38" s="425"/>
      <c r="K38" s="425"/>
      <c r="L38" s="425"/>
      <c r="M38" s="425"/>
      <c r="N38" s="425"/>
      <c r="O38" s="425"/>
      <c r="P38" s="433"/>
      <c r="Q38" s="425"/>
      <c r="R38" s="425"/>
      <c r="S38" s="433"/>
      <c r="T38" s="425"/>
    </row>
    <row r="39" spans="1:20" ht="60" customHeight="1" thickBot="1" x14ac:dyDescent="0.45">
      <c r="A39" s="439"/>
      <c r="B39" s="440"/>
      <c r="C39" s="440"/>
      <c r="D39" s="440"/>
      <c r="E39" s="441"/>
      <c r="F39" s="446" t="s">
        <v>96</v>
      </c>
      <c r="G39" s="447"/>
      <c r="H39" s="84">
        <v>0</v>
      </c>
      <c r="I39" s="424"/>
      <c r="J39" s="424"/>
      <c r="K39" s="424"/>
      <c r="L39" s="424"/>
      <c r="M39" s="424"/>
      <c r="N39" s="424"/>
      <c r="O39" s="424"/>
      <c r="P39" s="421"/>
      <c r="Q39" s="422"/>
      <c r="R39" s="424"/>
      <c r="S39" s="421"/>
      <c r="T39" s="422"/>
    </row>
    <row r="40" spans="1:20" ht="60" customHeight="1" x14ac:dyDescent="0.4">
      <c r="A40" s="434" t="s">
        <v>143</v>
      </c>
      <c r="B40" s="435"/>
      <c r="C40" s="435"/>
      <c r="D40" s="435"/>
      <c r="E40" s="436"/>
      <c r="F40" s="442" t="s">
        <v>74</v>
      </c>
      <c r="G40" s="443"/>
      <c r="H40" s="83">
        <v>15</v>
      </c>
      <c r="I40" s="425"/>
      <c r="J40" s="425"/>
      <c r="K40" s="425"/>
      <c r="L40" s="425"/>
      <c r="M40" s="425"/>
      <c r="N40" s="425"/>
      <c r="O40" s="425"/>
      <c r="P40" s="433"/>
      <c r="Q40" s="425"/>
      <c r="R40" s="425"/>
      <c r="S40" s="433"/>
      <c r="T40" s="425"/>
    </row>
    <row r="41" spans="1:20" ht="60" customHeight="1" thickBot="1" x14ac:dyDescent="0.45">
      <c r="A41" s="439"/>
      <c r="B41" s="440"/>
      <c r="C41" s="440"/>
      <c r="D41" s="440"/>
      <c r="E41" s="441"/>
      <c r="F41" s="446" t="s">
        <v>75</v>
      </c>
      <c r="G41" s="447"/>
      <c r="H41" s="84">
        <v>0</v>
      </c>
      <c r="I41" s="424"/>
      <c r="J41" s="424"/>
      <c r="K41" s="424"/>
      <c r="L41" s="424"/>
      <c r="M41" s="424"/>
      <c r="N41" s="424"/>
      <c r="O41" s="424"/>
      <c r="P41" s="421"/>
      <c r="Q41" s="422"/>
      <c r="R41" s="424"/>
      <c r="S41" s="421"/>
      <c r="T41" s="422"/>
    </row>
    <row r="42" spans="1:20" ht="60" customHeight="1" x14ac:dyDescent="0.4">
      <c r="A42" s="434" t="s">
        <v>150</v>
      </c>
      <c r="B42" s="435"/>
      <c r="C42" s="435"/>
      <c r="D42" s="435"/>
      <c r="E42" s="436"/>
      <c r="F42" s="442" t="s">
        <v>76</v>
      </c>
      <c r="G42" s="443"/>
      <c r="H42" s="83">
        <v>15</v>
      </c>
      <c r="I42" s="425"/>
      <c r="J42" s="425"/>
      <c r="K42" s="425"/>
      <c r="L42" s="425"/>
      <c r="M42" s="425"/>
      <c r="N42" s="425"/>
      <c r="O42" s="425"/>
      <c r="P42" s="433"/>
      <c r="Q42" s="425"/>
      <c r="R42" s="425"/>
      <c r="S42" s="433"/>
      <c r="T42" s="425"/>
    </row>
    <row r="43" spans="1:20" ht="60" customHeight="1" thickBot="1" x14ac:dyDescent="0.45">
      <c r="A43" s="448"/>
      <c r="B43" s="449"/>
      <c r="C43" s="449"/>
      <c r="D43" s="449"/>
      <c r="E43" s="450"/>
      <c r="F43" s="446" t="s">
        <v>77</v>
      </c>
      <c r="G43" s="447"/>
      <c r="H43" s="85">
        <v>10</v>
      </c>
      <c r="I43" s="422"/>
      <c r="J43" s="422"/>
      <c r="K43" s="422"/>
      <c r="L43" s="422"/>
      <c r="M43" s="422"/>
      <c r="N43" s="422"/>
      <c r="O43" s="422"/>
      <c r="P43" s="421"/>
      <c r="Q43" s="422"/>
      <c r="R43" s="422"/>
      <c r="S43" s="421"/>
      <c r="T43" s="422"/>
    </row>
    <row r="44" spans="1:20" ht="60" customHeight="1" thickBot="1" x14ac:dyDescent="0.45">
      <c r="A44" s="439"/>
      <c r="B44" s="440"/>
      <c r="C44" s="440"/>
      <c r="D44" s="440"/>
      <c r="E44" s="441"/>
      <c r="F44" s="446" t="s">
        <v>151</v>
      </c>
      <c r="G44" s="447"/>
      <c r="H44" s="84">
        <v>0</v>
      </c>
      <c r="I44" s="424"/>
      <c r="J44" s="424"/>
      <c r="K44" s="424"/>
      <c r="L44" s="424"/>
      <c r="M44" s="424"/>
      <c r="N44" s="424"/>
      <c r="O44" s="424"/>
      <c r="P44" s="421"/>
      <c r="Q44" s="422"/>
      <c r="R44" s="424"/>
      <c r="S44" s="421"/>
      <c r="T44" s="422"/>
    </row>
    <row r="45" spans="1:20" ht="60" customHeight="1" x14ac:dyDescent="0.4">
      <c r="A45" s="434" t="s">
        <v>149</v>
      </c>
      <c r="B45" s="435"/>
      <c r="C45" s="435"/>
      <c r="D45" s="435"/>
      <c r="E45" s="436"/>
      <c r="F45" s="442" t="s">
        <v>95</v>
      </c>
      <c r="G45" s="443"/>
      <c r="H45" s="83">
        <v>15</v>
      </c>
      <c r="I45" s="425"/>
      <c r="J45" s="425"/>
      <c r="K45" s="425"/>
      <c r="L45" s="425"/>
      <c r="M45" s="425"/>
      <c r="N45" s="425"/>
      <c r="O45" s="425"/>
      <c r="P45" s="433"/>
      <c r="Q45" s="425"/>
      <c r="R45" s="425"/>
      <c r="S45" s="433"/>
      <c r="T45" s="425"/>
    </row>
    <row r="46" spans="1:20" ht="60" customHeight="1" thickBot="1" x14ac:dyDescent="0.45">
      <c r="A46" s="439"/>
      <c r="B46" s="440"/>
      <c r="C46" s="440"/>
      <c r="D46" s="440"/>
      <c r="E46" s="441"/>
      <c r="F46" s="446" t="s">
        <v>96</v>
      </c>
      <c r="G46" s="447"/>
      <c r="H46" s="84">
        <v>0</v>
      </c>
      <c r="I46" s="424"/>
      <c r="J46" s="424"/>
      <c r="K46" s="424"/>
      <c r="L46" s="424"/>
      <c r="M46" s="424"/>
      <c r="N46" s="424"/>
      <c r="O46" s="424"/>
      <c r="P46" s="423"/>
      <c r="Q46" s="424"/>
      <c r="R46" s="424"/>
      <c r="S46" s="423"/>
      <c r="T46" s="424"/>
    </row>
    <row r="47" spans="1:20" ht="80.099999999999994" customHeight="1" x14ac:dyDescent="0.4">
      <c r="A47" s="434" t="s">
        <v>146</v>
      </c>
      <c r="B47" s="435"/>
      <c r="C47" s="435"/>
      <c r="D47" s="435"/>
      <c r="E47" s="436"/>
      <c r="F47" s="442" t="s">
        <v>78</v>
      </c>
      <c r="G47" s="443"/>
      <c r="H47" s="83">
        <v>15</v>
      </c>
      <c r="I47" s="425"/>
      <c r="J47" s="425"/>
      <c r="K47" s="425"/>
      <c r="L47" s="425"/>
      <c r="M47" s="425"/>
      <c r="N47" s="425"/>
      <c r="O47" s="425"/>
      <c r="P47" s="433"/>
      <c r="Q47" s="425"/>
      <c r="R47" s="425"/>
      <c r="S47" s="433"/>
      <c r="T47" s="425"/>
    </row>
    <row r="48" spans="1:20" ht="80.099999999999994" customHeight="1" thickBot="1" x14ac:dyDescent="0.45">
      <c r="A48" s="439"/>
      <c r="B48" s="440"/>
      <c r="C48" s="440"/>
      <c r="D48" s="440"/>
      <c r="E48" s="441"/>
      <c r="F48" s="446" t="s">
        <v>79</v>
      </c>
      <c r="G48" s="447"/>
      <c r="H48" s="84">
        <v>5</v>
      </c>
      <c r="I48" s="424"/>
      <c r="J48" s="424"/>
      <c r="K48" s="424"/>
      <c r="L48" s="424"/>
      <c r="M48" s="424"/>
      <c r="N48" s="424"/>
      <c r="O48" s="424"/>
      <c r="P48" s="423"/>
      <c r="Q48" s="424"/>
      <c r="R48" s="424"/>
      <c r="S48" s="423"/>
      <c r="T48" s="424"/>
    </row>
    <row r="49" spans="1:20" ht="60" customHeight="1" x14ac:dyDescent="0.4">
      <c r="A49" s="434" t="s">
        <v>164</v>
      </c>
      <c r="B49" s="435"/>
      <c r="C49" s="435"/>
      <c r="D49" s="435"/>
      <c r="E49" s="436"/>
      <c r="F49" s="442" t="s">
        <v>80</v>
      </c>
      <c r="G49" s="443"/>
      <c r="H49" s="83">
        <v>10</v>
      </c>
      <c r="I49" s="425"/>
      <c r="J49" s="425"/>
      <c r="K49" s="425"/>
      <c r="L49" s="425"/>
      <c r="M49" s="425"/>
      <c r="N49" s="425"/>
      <c r="O49" s="425"/>
      <c r="P49" s="421"/>
      <c r="Q49" s="422"/>
      <c r="R49" s="425"/>
      <c r="S49" s="421"/>
      <c r="T49" s="422"/>
    </row>
    <row r="50" spans="1:20" ht="60" customHeight="1" x14ac:dyDescent="0.4">
      <c r="A50" s="437"/>
      <c r="B50" s="399"/>
      <c r="C50" s="399"/>
      <c r="D50" s="399"/>
      <c r="E50" s="438"/>
      <c r="F50" s="444" t="s">
        <v>81</v>
      </c>
      <c r="G50" s="445"/>
      <c r="H50" s="86">
        <v>5</v>
      </c>
      <c r="I50" s="422"/>
      <c r="J50" s="422"/>
      <c r="K50" s="422"/>
      <c r="L50" s="422"/>
      <c r="M50" s="422"/>
      <c r="N50" s="422"/>
      <c r="O50" s="422"/>
      <c r="P50" s="421"/>
      <c r="Q50" s="422"/>
      <c r="R50" s="422"/>
      <c r="S50" s="421"/>
      <c r="T50" s="422"/>
    </row>
    <row r="51" spans="1:20" ht="60" customHeight="1" thickBot="1" x14ac:dyDescent="0.45">
      <c r="A51" s="439"/>
      <c r="B51" s="440"/>
      <c r="C51" s="440"/>
      <c r="D51" s="440"/>
      <c r="E51" s="441"/>
      <c r="F51" s="446" t="s">
        <v>82</v>
      </c>
      <c r="G51" s="447"/>
      <c r="H51" s="84">
        <v>0</v>
      </c>
      <c r="I51" s="424"/>
      <c r="J51" s="424"/>
      <c r="K51" s="424"/>
      <c r="L51" s="424"/>
      <c r="M51" s="424"/>
      <c r="N51" s="424"/>
      <c r="O51" s="424"/>
      <c r="P51" s="423"/>
      <c r="Q51" s="424"/>
      <c r="R51" s="424"/>
      <c r="S51" s="423"/>
      <c r="T51" s="424"/>
    </row>
    <row r="52" spans="1:20" ht="30" customHeight="1" x14ac:dyDescent="0.4">
      <c r="A52" s="415" t="s">
        <v>83</v>
      </c>
      <c r="B52" s="415"/>
      <c r="C52" s="415"/>
      <c r="D52" s="415"/>
      <c r="E52" s="415"/>
      <c r="F52" s="415"/>
      <c r="G52" s="415"/>
      <c r="H52" s="58">
        <f>H36+H38+H40+H42+H45+H47+H49</f>
        <v>100</v>
      </c>
      <c r="I52" s="416">
        <f>SUM(I36:I51)</f>
        <v>0</v>
      </c>
      <c r="J52" s="417"/>
      <c r="K52" s="416">
        <f>SUM(K36:K51)</f>
        <v>0</v>
      </c>
      <c r="L52" s="417"/>
      <c r="M52" s="416">
        <f>SUM(M36:M51)</f>
        <v>0</v>
      </c>
      <c r="N52" s="417"/>
      <c r="O52" s="414">
        <f>SUM(O36:O51)</f>
        <v>0</v>
      </c>
      <c r="P52" s="414"/>
      <c r="Q52" s="414"/>
      <c r="R52" s="414">
        <f>SUM(R36:R51)</f>
        <v>0</v>
      </c>
      <c r="S52" s="414"/>
      <c r="T52" s="414"/>
    </row>
    <row r="53" spans="1:20" ht="60" customHeight="1" x14ac:dyDescent="0.4">
      <c r="A53" s="398" t="s">
        <v>141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</row>
    <row r="54" spans="1:20" ht="106.5" customHeight="1" x14ac:dyDescent="0.4">
      <c r="A54" s="426" t="s">
        <v>67</v>
      </c>
      <c r="B54" s="426"/>
      <c r="C54" s="426"/>
      <c r="D54" s="426"/>
      <c r="E54" s="426"/>
      <c r="F54" s="426"/>
      <c r="G54" s="426"/>
      <c r="H54" s="81" t="s">
        <v>68</v>
      </c>
      <c r="I54" s="82" t="s">
        <v>69</v>
      </c>
      <c r="J54" s="78" t="s">
        <v>130</v>
      </c>
      <c r="K54" s="82" t="s">
        <v>70</v>
      </c>
      <c r="L54" s="78" t="s">
        <v>130</v>
      </c>
      <c r="M54" s="82" t="s">
        <v>71</v>
      </c>
      <c r="N54" s="78" t="s">
        <v>130</v>
      </c>
      <c r="O54" s="78" t="s">
        <v>72</v>
      </c>
      <c r="P54" s="427" t="s">
        <v>130</v>
      </c>
      <c r="Q54" s="428"/>
      <c r="R54" s="78" t="s">
        <v>73</v>
      </c>
      <c r="S54" s="429" t="s">
        <v>130</v>
      </c>
      <c r="T54" s="429"/>
    </row>
    <row r="55" spans="1:20" ht="60" customHeight="1" x14ac:dyDescent="0.4">
      <c r="A55" s="399" t="s">
        <v>131</v>
      </c>
      <c r="B55" s="399"/>
      <c r="C55" s="399"/>
      <c r="D55" s="399"/>
      <c r="E55" s="399"/>
      <c r="F55" s="392" t="s">
        <v>145</v>
      </c>
      <c r="G55" s="392"/>
      <c r="H55" s="66">
        <v>100</v>
      </c>
      <c r="I55" s="418"/>
      <c r="J55" s="430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0" ht="60" customHeight="1" x14ac:dyDescent="0.4">
      <c r="A56" s="399"/>
      <c r="B56" s="399"/>
      <c r="C56" s="399"/>
      <c r="D56" s="399"/>
      <c r="E56" s="399"/>
      <c r="F56" s="392" t="s">
        <v>132</v>
      </c>
      <c r="G56" s="392"/>
      <c r="H56" s="66">
        <v>50</v>
      </c>
      <c r="I56" s="418"/>
      <c r="J56" s="431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0" ht="60" customHeight="1" x14ac:dyDescent="0.4">
      <c r="A57" s="399"/>
      <c r="B57" s="399"/>
      <c r="C57" s="399"/>
      <c r="D57" s="399"/>
      <c r="E57" s="399"/>
      <c r="F57" s="392" t="s">
        <v>133</v>
      </c>
      <c r="G57" s="392"/>
      <c r="H57" s="66">
        <v>0</v>
      </c>
      <c r="I57" s="418"/>
      <c r="J57" s="432"/>
      <c r="K57" s="418"/>
      <c r="L57" s="418"/>
      <c r="M57" s="418"/>
      <c r="N57" s="418"/>
      <c r="O57" s="418"/>
      <c r="P57" s="418"/>
      <c r="Q57" s="418"/>
      <c r="R57" s="418"/>
      <c r="S57" s="418"/>
      <c r="T57" s="418"/>
    </row>
    <row r="58" spans="1:20" ht="30" customHeight="1" x14ac:dyDescent="0.4">
      <c r="A58" s="419" t="s">
        <v>83</v>
      </c>
      <c r="B58" s="419"/>
      <c r="C58" s="419"/>
      <c r="D58" s="419"/>
      <c r="E58" s="419"/>
      <c r="F58" s="419"/>
      <c r="G58" s="419"/>
      <c r="H58" s="419"/>
      <c r="I58" s="420">
        <f>I55</f>
        <v>0</v>
      </c>
      <c r="J58" s="420"/>
      <c r="K58" s="420">
        <f>K55</f>
        <v>0</v>
      </c>
      <c r="L58" s="420"/>
      <c r="M58" s="420">
        <f>M55</f>
        <v>0</v>
      </c>
      <c r="N58" s="420"/>
      <c r="O58" s="414">
        <f>O55</f>
        <v>0</v>
      </c>
      <c r="P58" s="414"/>
      <c r="Q58" s="414"/>
      <c r="R58" s="414">
        <f>R55</f>
        <v>0</v>
      </c>
      <c r="S58" s="414"/>
      <c r="T58" s="414"/>
    </row>
    <row r="59" spans="1:20" ht="60" customHeight="1" x14ac:dyDescent="0.4">
      <c r="A59" s="398" t="s">
        <v>139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</row>
    <row r="60" spans="1:20" ht="60" customHeight="1" x14ac:dyDescent="0.4">
      <c r="A60" s="399" t="s">
        <v>142</v>
      </c>
      <c r="B60" s="399"/>
      <c r="C60" s="399"/>
      <c r="D60" s="399"/>
      <c r="E60" s="399"/>
      <c r="F60" s="402" t="s">
        <v>136</v>
      </c>
      <c r="G60" s="403"/>
      <c r="H60" s="404"/>
      <c r="I60" s="405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06"/>
      <c r="K60" s="405">
        <f t="shared" ref="K60" si="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06"/>
      <c r="M60" s="405">
        <f t="shared" ref="M60" si="1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06"/>
      <c r="O60" s="405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11"/>
      <c r="Q60" s="411"/>
      <c r="R60" s="405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11"/>
      <c r="T60" s="411"/>
    </row>
    <row r="61" spans="1:20" ht="60" customHeight="1" x14ac:dyDescent="0.4">
      <c r="A61" s="399"/>
      <c r="B61" s="399"/>
      <c r="C61" s="399"/>
      <c r="D61" s="399"/>
      <c r="E61" s="399"/>
      <c r="F61" s="402" t="s">
        <v>137</v>
      </c>
      <c r="G61" s="403"/>
      <c r="H61" s="404"/>
      <c r="I61" s="407"/>
      <c r="J61" s="408"/>
      <c r="K61" s="407"/>
      <c r="L61" s="408"/>
      <c r="M61" s="407"/>
      <c r="N61" s="408"/>
      <c r="O61" s="407"/>
      <c r="P61" s="412"/>
      <c r="Q61" s="412"/>
      <c r="R61" s="407"/>
      <c r="S61" s="412"/>
      <c r="T61" s="412"/>
    </row>
    <row r="62" spans="1:20" ht="60" customHeight="1" x14ac:dyDescent="0.4">
      <c r="A62" s="399"/>
      <c r="B62" s="399"/>
      <c r="C62" s="399"/>
      <c r="D62" s="399"/>
      <c r="E62" s="399"/>
      <c r="F62" s="402" t="s">
        <v>138</v>
      </c>
      <c r="G62" s="403"/>
      <c r="H62" s="404"/>
      <c r="I62" s="409"/>
      <c r="J62" s="410"/>
      <c r="K62" s="409"/>
      <c r="L62" s="410"/>
      <c r="M62" s="409"/>
      <c r="N62" s="410"/>
      <c r="O62" s="409"/>
      <c r="P62" s="413"/>
      <c r="Q62" s="413"/>
      <c r="R62" s="409"/>
      <c r="S62" s="413"/>
      <c r="T62" s="413"/>
    </row>
    <row r="63" spans="1:20" ht="60" customHeight="1" x14ac:dyDescent="0.4">
      <c r="A63" s="398" t="s">
        <v>134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</row>
    <row r="64" spans="1:20" ht="60" customHeight="1" x14ac:dyDescent="0.4">
      <c r="A64" s="399" t="s">
        <v>135</v>
      </c>
      <c r="B64" s="399"/>
      <c r="C64" s="399"/>
      <c r="D64" s="399"/>
      <c r="E64" s="399"/>
      <c r="F64" s="392" t="s">
        <v>136</v>
      </c>
      <c r="G64" s="392"/>
      <c r="H64" s="66">
        <v>100</v>
      </c>
      <c r="I64" s="400" t="str">
        <f>IF(SUM(I60:T62)=0,"BAJO",IF(SUM(I60:T62)/COUNTIF(I60:T62,"&gt;0")&lt;50,"BAJO",IF(SUM(I60:T62)/COUNTIF(I60:T62,"&gt;0")=100,"FUERTE",IF(SUM(I60:T62)/COUNTIF(I60:T62,"&gt;0")&lt;=99,"MODERADO"))))</f>
        <v>BAJO</v>
      </c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4" ht="60" customHeight="1" x14ac:dyDescent="0.4">
      <c r="A65" s="399"/>
      <c r="B65" s="399"/>
      <c r="C65" s="399"/>
      <c r="D65" s="399"/>
      <c r="E65" s="399"/>
      <c r="F65" s="392" t="s">
        <v>137</v>
      </c>
      <c r="G65" s="392"/>
      <c r="H65" s="66">
        <v>50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4" ht="60" customHeight="1" x14ac:dyDescent="0.4">
      <c r="A66" s="399"/>
      <c r="B66" s="399"/>
      <c r="C66" s="399"/>
      <c r="D66" s="399"/>
      <c r="E66" s="399"/>
      <c r="F66" s="392" t="s">
        <v>138</v>
      </c>
      <c r="G66" s="392"/>
      <c r="H66" s="66">
        <v>0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7" spans="1:24" ht="30" customHeight="1" x14ac:dyDescent="0.4">
      <c r="A67" s="31"/>
      <c r="B67" s="31"/>
      <c r="C67" s="3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9"/>
      <c r="P67" s="30"/>
      <c r="Q67" s="30"/>
      <c r="R67" s="30"/>
      <c r="S67" s="30"/>
      <c r="T67" s="30"/>
    </row>
    <row r="68" spans="1:24" ht="30" customHeight="1" x14ac:dyDescent="0.4">
      <c r="A68" s="25"/>
      <c r="B68" s="25"/>
      <c r="C68" s="26"/>
      <c r="D68" s="26"/>
      <c r="E68" s="26"/>
      <c r="F68" s="26"/>
      <c r="G68" s="26"/>
      <c r="H68" s="26"/>
      <c r="I68" s="26"/>
      <c r="J68" s="64"/>
      <c r="K68" s="64"/>
      <c r="L68" s="42"/>
      <c r="M68" s="42"/>
      <c r="N68" s="34"/>
      <c r="O68" s="43"/>
      <c r="P68" s="32"/>
      <c r="Q68" s="32"/>
      <c r="R68" s="32"/>
      <c r="S68" s="32"/>
      <c r="T68" s="32"/>
    </row>
    <row r="69" spans="1:24" ht="69" customHeight="1" x14ac:dyDescent="0.4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4" ht="30" customHeight="1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4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62"/>
      <c r="V71" s="62"/>
      <c r="W71" s="62"/>
      <c r="X71" s="62"/>
    </row>
    <row r="72" spans="1:24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  <c r="U72" s="62"/>
      <c r="V72" s="62"/>
      <c r="W72" s="62"/>
      <c r="X72" s="62"/>
    </row>
    <row r="73" spans="1:24" s="61" customFormat="1" ht="50.1" customHeight="1" x14ac:dyDescent="0.45">
      <c r="A73" s="393">
        <f>A12</f>
        <v>0</v>
      </c>
      <c r="B73" s="393"/>
      <c r="C73" s="393"/>
      <c r="D73" s="393"/>
      <c r="E73" s="393"/>
      <c r="F73" s="393"/>
      <c r="G73" s="393"/>
      <c r="H73" s="394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  <c r="U73" s="62"/>
      <c r="V73" s="62"/>
      <c r="W73" s="62"/>
      <c r="X73" s="62"/>
    </row>
    <row r="74" spans="1:24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  <c r="U74" s="62"/>
      <c r="V74" s="62"/>
      <c r="W74" s="62"/>
      <c r="X74" s="62"/>
    </row>
    <row r="75" spans="1:24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62"/>
      <c r="V75" s="62"/>
      <c r="W75" s="62"/>
      <c r="X75" s="62"/>
    </row>
    <row r="76" spans="1:24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  <c r="U76" s="62"/>
      <c r="V76" s="62"/>
      <c r="W76" s="62"/>
      <c r="X76" s="62"/>
    </row>
    <row r="77" spans="1:24" s="61" customFormat="1" ht="50.1" customHeight="1" x14ac:dyDescent="0.45">
      <c r="A77" s="393" t="e">
        <f>O12</f>
        <v>#DIV/0!</v>
      </c>
      <c r="B77" s="393"/>
      <c r="C77" s="393"/>
      <c r="D77" s="393"/>
      <c r="E77" s="393"/>
      <c r="F77" s="393"/>
      <c r="G77" s="393"/>
      <c r="H77" s="397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397"/>
      <c r="J77" s="397"/>
      <c r="K77" s="397"/>
      <c r="L77" s="397"/>
      <c r="M77" s="397"/>
      <c r="N77" s="397"/>
      <c r="O77" s="393" t="e">
        <f>IF(A77-H77=0,"1",A77-H77)</f>
        <v>#DIV/0!</v>
      </c>
      <c r="P77" s="393"/>
      <c r="Q77" s="393"/>
      <c r="R77" s="393"/>
      <c r="S77" s="393"/>
      <c r="T77" s="393"/>
      <c r="U77" s="62"/>
      <c r="V77" s="62"/>
      <c r="W77" s="62"/>
      <c r="X77" s="62"/>
    </row>
    <row r="78" spans="1:24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  <c r="U78" s="62"/>
      <c r="V78" s="62"/>
      <c r="W78" s="62"/>
      <c r="X78" s="62"/>
    </row>
    <row r="79" spans="1:24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62"/>
      <c r="V79" s="62"/>
      <c r="W79" s="62"/>
      <c r="X79" s="62"/>
    </row>
    <row r="80" spans="1:24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  <c r="U80" s="62"/>
      <c r="V80" s="62"/>
      <c r="W80" s="62"/>
      <c r="X80" s="62"/>
    </row>
    <row r="81" spans="1:24" s="61" customFormat="1" ht="148.5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e">
        <f>O77</f>
        <v>#DIV/0!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394"/>
      <c r="Q81" s="394"/>
      <c r="R81" s="394"/>
      <c r="S81" s="394"/>
      <c r="T81" s="394"/>
      <c r="U81" s="62"/>
      <c r="V81" s="62"/>
      <c r="W81" s="62"/>
      <c r="X81" s="62"/>
    </row>
    <row r="82" spans="1:24" x14ac:dyDescent="0.4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A14:T14"/>
    <mergeCell ref="A15:T15"/>
    <mergeCell ref="A16:F18"/>
    <mergeCell ref="G16:N18"/>
    <mergeCell ref="O16:T16"/>
    <mergeCell ref="O17:Q17"/>
    <mergeCell ref="R17:T17"/>
    <mergeCell ref="A19:F19"/>
    <mergeCell ref="H19:N19"/>
    <mergeCell ref="A20:F20"/>
    <mergeCell ref="H20:N20"/>
    <mergeCell ref="A21:F21"/>
    <mergeCell ref="H21:N21"/>
    <mergeCell ref="A22:F22"/>
    <mergeCell ref="H22:N22"/>
    <mergeCell ref="A23:F23"/>
    <mergeCell ref="H23:N23"/>
    <mergeCell ref="K36:K37"/>
    <mergeCell ref="L36:L37"/>
    <mergeCell ref="M36:M37"/>
    <mergeCell ref="N36:N37"/>
    <mergeCell ref="O36:O37"/>
    <mergeCell ref="A26:G26"/>
    <mergeCell ref="A27:G27"/>
    <mergeCell ref="A28:G28"/>
    <mergeCell ref="A29:G29"/>
    <mergeCell ref="A30:G30"/>
    <mergeCell ref="A31:G31"/>
    <mergeCell ref="A33:T33"/>
    <mergeCell ref="A34:T34"/>
    <mergeCell ref="A35:G35"/>
    <mergeCell ref="P35:Q35"/>
    <mergeCell ref="S35:T35"/>
    <mergeCell ref="F41:G41"/>
    <mergeCell ref="M40:M41"/>
    <mergeCell ref="N40:N41"/>
    <mergeCell ref="P36:Q37"/>
    <mergeCell ref="R36:R37"/>
    <mergeCell ref="S36:T37"/>
    <mergeCell ref="F37:G37"/>
    <mergeCell ref="A38:E39"/>
    <mergeCell ref="F38:G38"/>
    <mergeCell ref="I38:I39"/>
    <mergeCell ref="J38:J39"/>
    <mergeCell ref="K38:K39"/>
    <mergeCell ref="L38:L39"/>
    <mergeCell ref="F39:G39"/>
    <mergeCell ref="M38:M39"/>
    <mergeCell ref="N38:N39"/>
    <mergeCell ref="O38:O39"/>
    <mergeCell ref="P38:Q39"/>
    <mergeCell ref="R38:R39"/>
    <mergeCell ref="S38:T39"/>
    <mergeCell ref="A36:E37"/>
    <mergeCell ref="F36:G36"/>
    <mergeCell ref="I36:I37"/>
    <mergeCell ref="J36:J37"/>
    <mergeCell ref="O40:O41"/>
    <mergeCell ref="P40:Q41"/>
    <mergeCell ref="R40:R41"/>
    <mergeCell ref="S40:T41"/>
    <mergeCell ref="A42:E44"/>
    <mergeCell ref="F42:G42"/>
    <mergeCell ref="I42:I44"/>
    <mergeCell ref="J42:J44"/>
    <mergeCell ref="K42:K44"/>
    <mergeCell ref="L42:L44"/>
    <mergeCell ref="F43:G43"/>
    <mergeCell ref="F44:G44"/>
    <mergeCell ref="M42:M44"/>
    <mergeCell ref="N42:N44"/>
    <mergeCell ref="O42:O44"/>
    <mergeCell ref="P42:Q44"/>
    <mergeCell ref="R42:R44"/>
    <mergeCell ref="S42:T44"/>
    <mergeCell ref="A40:E41"/>
    <mergeCell ref="F40:G40"/>
    <mergeCell ref="I40:I41"/>
    <mergeCell ref="J40:J41"/>
    <mergeCell ref="K40:K41"/>
    <mergeCell ref="L40:L41"/>
    <mergeCell ref="S45:T46"/>
    <mergeCell ref="A47:E48"/>
    <mergeCell ref="F47:G47"/>
    <mergeCell ref="I47:I48"/>
    <mergeCell ref="J47:J48"/>
    <mergeCell ref="K47:K48"/>
    <mergeCell ref="L47:L48"/>
    <mergeCell ref="F48:G48"/>
    <mergeCell ref="M47:M48"/>
    <mergeCell ref="N47:N48"/>
    <mergeCell ref="O47:O48"/>
    <mergeCell ref="P47:Q48"/>
    <mergeCell ref="R47:R48"/>
    <mergeCell ref="S47:T48"/>
    <mergeCell ref="A45:E46"/>
    <mergeCell ref="F45:G45"/>
    <mergeCell ref="I45:I46"/>
    <mergeCell ref="J45:J46"/>
    <mergeCell ref="K45:K46"/>
    <mergeCell ref="L45:L46"/>
    <mergeCell ref="F46:G46"/>
    <mergeCell ref="M45:M46"/>
    <mergeCell ref="N45:N46"/>
    <mergeCell ref="L49:L51"/>
    <mergeCell ref="F50:G50"/>
    <mergeCell ref="F51:G51"/>
    <mergeCell ref="O52:Q52"/>
    <mergeCell ref="A52:G52"/>
    <mergeCell ref="I52:J52"/>
    <mergeCell ref="O45:O46"/>
    <mergeCell ref="P45:Q46"/>
    <mergeCell ref="R45:R46"/>
    <mergeCell ref="A55:E57"/>
    <mergeCell ref="F55:G55"/>
    <mergeCell ref="F56:G56"/>
    <mergeCell ref="F57:G57"/>
    <mergeCell ref="A49:E51"/>
    <mergeCell ref="F49:G49"/>
    <mergeCell ref="I49:I51"/>
    <mergeCell ref="J49:J51"/>
    <mergeCell ref="K49:K51"/>
    <mergeCell ref="M55:M57"/>
    <mergeCell ref="N55:N57"/>
    <mergeCell ref="I55:I57"/>
    <mergeCell ref="J55:J57"/>
    <mergeCell ref="O58:Q58"/>
    <mergeCell ref="R52:T52"/>
    <mergeCell ref="M49:M51"/>
    <mergeCell ref="N49:N51"/>
    <mergeCell ref="O49:O51"/>
    <mergeCell ref="P49:Q51"/>
    <mergeCell ref="R49:R51"/>
    <mergeCell ref="S49:T51"/>
    <mergeCell ref="K55:K57"/>
    <mergeCell ref="L55:L57"/>
    <mergeCell ref="K52:L52"/>
    <mergeCell ref="M52:N52"/>
    <mergeCell ref="O55:O57"/>
    <mergeCell ref="P55:Q57"/>
    <mergeCell ref="R55:R57"/>
    <mergeCell ref="S55:T57"/>
    <mergeCell ref="A53:T53"/>
    <mergeCell ref="A54:G54"/>
    <mergeCell ref="P54:Q54"/>
    <mergeCell ref="S54:T54"/>
    <mergeCell ref="R58:T58"/>
    <mergeCell ref="A59:T59"/>
    <mergeCell ref="A60:E62"/>
    <mergeCell ref="F60:H60"/>
    <mergeCell ref="I60:J62"/>
    <mergeCell ref="K60:L62"/>
    <mergeCell ref="M60:N62"/>
    <mergeCell ref="O60:Q62"/>
    <mergeCell ref="R60:T62"/>
    <mergeCell ref="F61:H61"/>
    <mergeCell ref="F62:H62"/>
    <mergeCell ref="A58:H58"/>
    <mergeCell ref="I58:J58"/>
    <mergeCell ref="K58:L58"/>
    <mergeCell ref="M58:N58"/>
    <mergeCell ref="A63:T63"/>
    <mergeCell ref="A64:E66"/>
    <mergeCell ref="F64:G64"/>
    <mergeCell ref="I64:T66"/>
    <mergeCell ref="F65:G65"/>
    <mergeCell ref="F66:G66"/>
    <mergeCell ref="A69:T69"/>
    <mergeCell ref="A71:T71"/>
    <mergeCell ref="A72:G72"/>
    <mergeCell ref="H72:N72"/>
    <mergeCell ref="O72:T72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79:T79"/>
    <mergeCell ref="A80:G80"/>
    <mergeCell ref="H80:N80"/>
    <mergeCell ref="O80:T80"/>
    <mergeCell ref="A81:G81"/>
    <mergeCell ref="H81:N81"/>
    <mergeCell ref="O81:T81"/>
    <mergeCell ref="Q10:T11"/>
    <mergeCell ref="B11:C11"/>
    <mergeCell ref="D11:F11"/>
    <mergeCell ref="G11:H11"/>
    <mergeCell ref="I11:J11"/>
    <mergeCell ref="K11:L11"/>
    <mergeCell ref="M11:N11"/>
    <mergeCell ref="O11:P11"/>
    <mergeCell ref="O12:P12"/>
    <mergeCell ref="Q12:T12"/>
    <mergeCell ref="B12:C12"/>
    <mergeCell ref="D12:F12"/>
    <mergeCell ref="G12:H12"/>
    <mergeCell ref="I12:J12"/>
    <mergeCell ref="K12:L12"/>
    <mergeCell ref="M12:N12"/>
    <mergeCell ref="A73:G73"/>
  </mergeCells>
  <conditionalFormatting sqref="O81">
    <cfRule type="expression" dxfId="54" priority="15" stopIfTrue="1">
      <formula>LEFT(O81,4)="ALTO"</formula>
    </cfRule>
    <cfRule type="expression" dxfId="53" priority="16" stopIfTrue="1">
      <formula>LEFT(O81,8)="MODERADO"</formula>
    </cfRule>
    <cfRule type="expression" dxfId="52" priority="17" stopIfTrue="1">
      <formula>LEFT(O81,7)="EXTREMO"</formula>
    </cfRule>
    <cfRule type="expression" dxfId="51" priority="18" stopIfTrue="1">
      <formula>LEFT(O81,4)="BAJO"</formula>
    </cfRule>
  </conditionalFormatting>
  <conditionalFormatting sqref="I64:T66">
    <cfRule type="containsText" dxfId="50" priority="12" stopIfTrue="1" operator="containsText" text="Fuerte">
      <formula>NOT(ISERROR(SEARCH("Fuerte",I64)))</formula>
    </cfRule>
    <cfRule type="containsText" dxfId="49" priority="13" stopIfTrue="1" operator="containsText" text="Moderado">
      <formula>NOT(ISERROR(SEARCH("Moderado",I64)))</formula>
    </cfRule>
    <cfRule type="containsText" dxfId="48" priority="14" stopIfTrue="1" operator="containsText" text="BAJO">
      <formula>NOT(ISERROR(SEARCH("BAJO",I64)))</formula>
    </cfRule>
  </conditionalFormatting>
  <conditionalFormatting sqref="Q12:T12">
    <cfRule type="containsText" dxfId="47" priority="1" operator="containsText" text="EXTREMO">
      <formula>NOT(ISERROR(SEARCH("EXTREMO",Q12)))</formula>
    </cfRule>
    <cfRule type="containsText" dxfId="46" priority="2" operator="containsText" text="MODERADO">
      <formula>NOT(ISERROR(SEARCH("MODERADO",Q12)))</formula>
    </cfRule>
    <cfRule type="containsText" dxfId="45" priority="3" operator="containsText" text="ALTO">
      <formula>NOT(ISERROR(SEARCH("ALTO",Q12)))</formula>
    </cfRule>
    <cfRule type="containsText" dxfId="44" priority="4" operator="containsText" text="BAJO">
      <formula>NOT(ISERROR(SEARCH("BAJO",Q12)))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-0.249977111117893"/>
  </sheetPr>
  <dimension ref="A1:X82"/>
  <sheetViews>
    <sheetView view="pageBreakPreview" topLeftCell="G49" zoomScale="28" zoomScaleNormal="70" zoomScaleSheetLayoutView="28" workbookViewId="0">
      <selection activeCell="A10" sqref="A10:P11"/>
    </sheetView>
  </sheetViews>
  <sheetFormatPr baseColWidth="10" defaultColWidth="11.42578125" defaultRowHeight="28.5" x14ac:dyDescent="0.4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62" customWidth="1"/>
    <col min="22" max="24" width="11.42578125" style="62"/>
    <col min="25" max="16384" width="11.42578125" style="28"/>
  </cols>
  <sheetData>
    <row r="1" spans="1:24" ht="71.25" customHeight="1" x14ac:dyDescent="0.6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4" ht="71.25" customHeight="1" x14ac:dyDescent="0.6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4" ht="71.25" customHeight="1" x14ac:dyDescent="0.6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4" ht="30" customHeight="1" x14ac:dyDescent="0.6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4" ht="66" customHeight="1" x14ac:dyDescent="0.6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4" ht="81" customHeight="1" x14ac:dyDescent="0.4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4" ht="91.5" customHeight="1" x14ac:dyDescent="0.65">
      <c r="A7" s="98">
        <f>'MAPA DE RIESGOS'!A79</f>
        <v>0</v>
      </c>
      <c r="B7" s="494">
        <f>'MAPA DE RIESGOS'!C79</f>
        <v>0</v>
      </c>
      <c r="C7" s="495"/>
      <c r="D7" s="494">
        <f>'MAPA DE RIESGOS'!B79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4" ht="34.5" customHeight="1" x14ac:dyDescent="0.6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4" ht="66" customHeight="1" x14ac:dyDescent="0.65">
      <c r="A9" s="534" t="s">
        <v>123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4" s="48" customFormat="1" ht="50.1" customHeight="1" x14ac:dyDescent="0.4">
      <c r="A10" s="529" t="s">
        <v>50</v>
      </c>
      <c r="B10" s="529" t="s">
        <v>51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8" t="s">
        <v>49</v>
      </c>
      <c r="R10" s="528"/>
      <c r="S10" s="528"/>
      <c r="T10" s="528"/>
      <c r="U10" s="62"/>
      <c r="V10" s="62"/>
      <c r="W10" s="62"/>
      <c r="X10" s="62"/>
    </row>
    <row r="11" spans="1:24" s="48" customFormat="1" ht="73.5" customHeight="1" x14ac:dyDescent="0.4">
      <c r="A11" s="529"/>
      <c r="B11" s="529" t="s">
        <v>53</v>
      </c>
      <c r="C11" s="529"/>
      <c r="D11" s="529" t="s">
        <v>54</v>
      </c>
      <c r="E11" s="529"/>
      <c r="F11" s="529"/>
      <c r="G11" s="529" t="s">
        <v>55</v>
      </c>
      <c r="H11" s="529"/>
      <c r="I11" s="529" t="s">
        <v>56</v>
      </c>
      <c r="J11" s="529"/>
      <c r="K11" s="529" t="s">
        <v>57</v>
      </c>
      <c r="L11" s="529"/>
      <c r="M11" s="529" t="s">
        <v>58</v>
      </c>
      <c r="N11" s="529"/>
      <c r="O11" s="529" t="s">
        <v>52</v>
      </c>
      <c r="P11" s="529"/>
      <c r="Q11" s="528"/>
      <c r="R11" s="528"/>
      <c r="S11" s="528"/>
      <c r="T11" s="528"/>
      <c r="U11" s="62"/>
      <c r="V11" s="62"/>
      <c r="W11" s="62"/>
      <c r="X11" s="62"/>
    </row>
    <row r="12" spans="1:24" s="61" customFormat="1" ht="102" customHeight="1" x14ac:dyDescent="0.65">
      <c r="A12" s="101">
        <f>'MAPA DE RIESGOS'!G79</f>
        <v>0</v>
      </c>
      <c r="B12" s="532"/>
      <c r="C12" s="532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0" t="e">
        <f>ROUND(AVERAGE(B12:N12),0)</f>
        <v>#DIV/0!</v>
      </c>
      <c r="P12" s="530"/>
      <c r="Q12" s="531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1"/>
      <c r="S12" s="531"/>
      <c r="T12" s="531"/>
      <c r="U12" s="62"/>
      <c r="V12" s="62"/>
      <c r="W12" s="62"/>
      <c r="X12" s="62"/>
    </row>
    <row r="13" spans="1:24" ht="47.25" customHeight="1" x14ac:dyDescent="0.65">
      <c r="A13" s="14"/>
      <c r="B13" s="14"/>
      <c r="C13" s="14"/>
      <c r="D13" s="15"/>
      <c r="E13" s="15"/>
      <c r="F13" s="16"/>
      <c r="G13" s="16"/>
      <c r="H13" s="16"/>
      <c r="I13" s="16"/>
      <c r="J13" s="16"/>
      <c r="K13" s="15"/>
      <c r="L13" s="15"/>
      <c r="M13" s="15"/>
      <c r="N13" s="15"/>
      <c r="O13" s="29"/>
      <c r="P13" s="30"/>
      <c r="Q13" s="30"/>
      <c r="R13" s="30"/>
      <c r="S13" s="30"/>
      <c r="T13" s="30"/>
    </row>
    <row r="14" spans="1:24" ht="73.5" customHeight="1" x14ac:dyDescent="0.4">
      <c r="A14" s="479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</row>
    <row r="15" spans="1:24" ht="73.5" customHeight="1" x14ac:dyDescent="0.65">
      <c r="A15" s="489" t="s">
        <v>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4" ht="72" customHeight="1" x14ac:dyDescent="0.4">
      <c r="A16" s="501" t="s">
        <v>173</v>
      </c>
      <c r="B16" s="502"/>
      <c r="C16" s="502"/>
      <c r="D16" s="502"/>
      <c r="E16" s="502"/>
      <c r="F16" s="503"/>
      <c r="G16" s="501" t="s">
        <v>154</v>
      </c>
      <c r="H16" s="502"/>
      <c r="I16" s="502"/>
      <c r="J16" s="502"/>
      <c r="K16" s="502"/>
      <c r="L16" s="502"/>
      <c r="M16" s="502"/>
      <c r="N16" s="503"/>
      <c r="O16" s="398" t="s">
        <v>128</v>
      </c>
      <c r="P16" s="398"/>
      <c r="Q16" s="398"/>
      <c r="R16" s="398"/>
      <c r="S16" s="398"/>
      <c r="T16" s="398"/>
    </row>
    <row r="17" spans="1:20" ht="30" customHeight="1" x14ac:dyDescent="0.4">
      <c r="A17" s="504"/>
      <c r="B17" s="505"/>
      <c r="C17" s="505"/>
      <c r="D17" s="505"/>
      <c r="E17" s="505"/>
      <c r="F17" s="506"/>
      <c r="G17" s="504"/>
      <c r="H17" s="505"/>
      <c r="I17" s="505"/>
      <c r="J17" s="505"/>
      <c r="K17" s="505"/>
      <c r="L17" s="505"/>
      <c r="M17" s="505"/>
      <c r="N17" s="506"/>
      <c r="O17" s="478" t="s">
        <v>1</v>
      </c>
      <c r="P17" s="478"/>
      <c r="Q17" s="478"/>
      <c r="R17" s="478" t="s">
        <v>0</v>
      </c>
      <c r="S17" s="478"/>
      <c r="T17" s="478"/>
    </row>
    <row r="18" spans="1:20" ht="54" customHeight="1" x14ac:dyDescent="0.4">
      <c r="A18" s="507"/>
      <c r="B18" s="508"/>
      <c r="C18" s="508"/>
      <c r="D18" s="508"/>
      <c r="E18" s="508"/>
      <c r="F18" s="509"/>
      <c r="G18" s="507"/>
      <c r="H18" s="508"/>
      <c r="I18" s="508"/>
      <c r="J18" s="508"/>
      <c r="K18" s="508"/>
      <c r="L18" s="508"/>
      <c r="M18" s="508"/>
      <c r="N18" s="509"/>
      <c r="O18" s="100" t="s">
        <v>152</v>
      </c>
      <c r="P18" s="100" t="s">
        <v>153</v>
      </c>
      <c r="Q18" s="100" t="s">
        <v>155</v>
      </c>
      <c r="R18" s="100" t="s">
        <v>152</v>
      </c>
      <c r="S18" s="100" t="s">
        <v>153</v>
      </c>
      <c r="T18" s="100" t="s">
        <v>155</v>
      </c>
    </row>
    <row r="19" spans="1:20" ht="49.5" customHeight="1" x14ac:dyDescent="0.65">
      <c r="A19" s="498">
        <f>'MAPA DE RIESGOS'!E79</f>
        <v>0</v>
      </c>
      <c r="B19" s="499"/>
      <c r="C19" s="499"/>
      <c r="D19" s="499"/>
      <c r="E19" s="499"/>
      <c r="F19" s="500"/>
      <c r="G19" s="87" t="s">
        <v>61</v>
      </c>
      <c r="H19" s="498">
        <f>'MAPA DE RIESGOS'!J79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65">
      <c r="A20" s="498">
        <f>'MAPA DE RIESGOS'!E80</f>
        <v>0</v>
      </c>
      <c r="B20" s="499"/>
      <c r="C20" s="499"/>
      <c r="D20" s="499"/>
      <c r="E20" s="499"/>
      <c r="F20" s="500"/>
      <c r="G20" s="87" t="s">
        <v>62</v>
      </c>
      <c r="H20" s="498">
        <f>'MAPA DE RIESGOS'!J80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65">
      <c r="A21" s="498">
        <f>'MAPA DE RIESGOS'!E81</f>
        <v>0</v>
      </c>
      <c r="B21" s="499"/>
      <c r="C21" s="499"/>
      <c r="D21" s="499"/>
      <c r="E21" s="499"/>
      <c r="F21" s="500"/>
      <c r="G21" s="87" t="s">
        <v>63</v>
      </c>
      <c r="H21" s="498">
        <f>'MAPA DE RIESGOS'!J81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65">
      <c r="A22" s="498">
        <f>'MAPA DE RIESGOS'!E82</f>
        <v>0</v>
      </c>
      <c r="B22" s="499"/>
      <c r="C22" s="499"/>
      <c r="D22" s="499"/>
      <c r="E22" s="499"/>
      <c r="F22" s="500"/>
      <c r="G22" s="87" t="s">
        <v>64</v>
      </c>
      <c r="H22" s="498">
        <f>'MAPA DE RIESGOS'!J82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50.1" customHeight="1" x14ac:dyDescent="0.65">
      <c r="A23" s="498">
        <f>'MAPA DE RIESGOS'!E83</f>
        <v>0</v>
      </c>
      <c r="B23" s="499"/>
      <c r="C23" s="499"/>
      <c r="D23" s="499"/>
      <c r="E23" s="499"/>
      <c r="F23" s="500"/>
      <c r="G23" s="87" t="s">
        <v>65</v>
      </c>
      <c r="H23" s="498">
        <f>'MAPA DE RIESGOS'!J83</f>
        <v>0</v>
      </c>
      <c r="I23" s="499"/>
      <c r="J23" s="499"/>
      <c r="K23" s="499"/>
      <c r="L23" s="499"/>
      <c r="M23" s="499"/>
      <c r="N23" s="499"/>
      <c r="O23" s="60"/>
      <c r="P23" s="60"/>
      <c r="Q23" s="59"/>
      <c r="R23" s="59"/>
      <c r="S23" s="59"/>
      <c r="T23" s="59"/>
    </row>
    <row r="24" spans="1:20" ht="30" customHeight="1" x14ac:dyDescent="0.6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30"/>
      <c r="T24" s="30"/>
    </row>
    <row r="25" spans="1:20" ht="30" customHeight="1" x14ac:dyDescent="0.65">
      <c r="A25" s="20"/>
      <c r="B25" s="20"/>
      <c r="C25" s="21"/>
      <c r="D25" s="21"/>
      <c r="E25" s="33"/>
      <c r="F25" s="33"/>
      <c r="G25" s="33"/>
      <c r="H25" s="33"/>
      <c r="I25" s="33"/>
      <c r="J25" s="22"/>
      <c r="K25" s="22"/>
      <c r="L25" s="23"/>
      <c r="M25" s="23"/>
      <c r="N25" s="24"/>
      <c r="O25" s="34"/>
      <c r="P25" s="35"/>
      <c r="Q25" s="35"/>
      <c r="R25" s="35"/>
      <c r="S25" s="35"/>
      <c r="T25" s="35"/>
    </row>
    <row r="26" spans="1:20" ht="54" customHeight="1" x14ac:dyDescent="0.65">
      <c r="A26" s="451" t="s">
        <v>156</v>
      </c>
      <c r="B26" s="451"/>
      <c r="C26" s="451"/>
      <c r="D26" s="451"/>
      <c r="E26" s="451"/>
      <c r="F26" s="451"/>
      <c r="G26" s="452"/>
      <c r="H26" s="80">
        <f>COUNTIF(O19:O23,"x")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65">
      <c r="A27" s="451" t="s">
        <v>157</v>
      </c>
      <c r="B27" s="451"/>
      <c r="C27" s="451"/>
      <c r="D27" s="451"/>
      <c r="E27" s="451"/>
      <c r="F27" s="451"/>
      <c r="G27" s="452"/>
      <c r="H27" s="80">
        <f>COUNTIF(P19:P23,"x")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65">
      <c r="A28" s="451" t="s">
        <v>158</v>
      </c>
      <c r="B28" s="451"/>
      <c r="C28" s="451"/>
      <c r="D28" s="451"/>
      <c r="E28" s="451"/>
      <c r="F28" s="451"/>
      <c r="G28" s="452"/>
      <c r="H28" s="80">
        <f>COUNTIF(Q19:Q23,"x")</f>
        <v>0</v>
      </c>
      <c r="I28" s="20"/>
      <c r="J28" s="20"/>
      <c r="K28" s="20"/>
      <c r="L28" s="23"/>
      <c r="M28" s="23"/>
      <c r="N28" s="36"/>
      <c r="O28" s="37"/>
      <c r="P28" s="38"/>
      <c r="Q28" s="38"/>
      <c r="R28" s="38"/>
      <c r="S28" s="38"/>
      <c r="T28" s="38"/>
    </row>
    <row r="29" spans="1:20" ht="54" customHeight="1" x14ac:dyDescent="0.65">
      <c r="A29" s="451" t="s">
        <v>159</v>
      </c>
      <c r="B29" s="451"/>
      <c r="C29" s="451"/>
      <c r="D29" s="451"/>
      <c r="E29" s="451"/>
      <c r="F29" s="451"/>
      <c r="G29" s="452"/>
      <c r="H29" s="80">
        <f>COUNTIF(R19:R23,"x")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65">
      <c r="A30" s="451" t="s">
        <v>160</v>
      </c>
      <c r="B30" s="451"/>
      <c r="C30" s="451"/>
      <c r="D30" s="451"/>
      <c r="E30" s="451"/>
      <c r="F30" s="451"/>
      <c r="G30" s="452"/>
      <c r="H30" s="80">
        <f>COUNTIF(S19:S23,"x")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54" customHeight="1" x14ac:dyDescent="0.65">
      <c r="A31" s="451" t="s">
        <v>161</v>
      </c>
      <c r="B31" s="451"/>
      <c r="C31" s="451"/>
      <c r="D31" s="451"/>
      <c r="E31" s="451"/>
      <c r="F31" s="451"/>
      <c r="G31" s="452"/>
      <c r="H31" s="80">
        <f>COUNTIF(T19:T23,"x")</f>
        <v>0</v>
      </c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30" customHeight="1" x14ac:dyDescent="0.65">
      <c r="A32" s="57"/>
      <c r="B32" s="57"/>
      <c r="C32" s="57"/>
      <c r="D32" s="57"/>
      <c r="E32" s="57"/>
      <c r="F32" s="57"/>
      <c r="G32" s="57"/>
      <c r="H32" s="45"/>
      <c r="I32" s="24"/>
      <c r="J32" s="24"/>
      <c r="K32" s="24"/>
      <c r="L32" s="39"/>
      <c r="M32" s="39"/>
      <c r="N32" s="39"/>
      <c r="O32" s="40"/>
      <c r="P32" s="41"/>
      <c r="Q32" s="41"/>
      <c r="R32" s="41"/>
      <c r="S32" s="41"/>
      <c r="T32" s="41"/>
    </row>
    <row r="33" spans="1:20" ht="78" customHeight="1" x14ac:dyDescent="0.4">
      <c r="A33" s="453" t="s">
        <v>66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</row>
    <row r="34" spans="1:20" ht="78" customHeight="1" x14ac:dyDescent="0.4">
      <c r="A34" s="454" t="s">
        <v>140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6"/>
    </row>
    <row r="35" spans="1:20" ht="106.5" customHeight="1" thickBot="1" x14ac:dyDescent="0.7">
      <c r="A35" s="426" t="s">
        <v>67</v>
      </c>
      <c r="B35" s="426"/>
      <c r="C35" s="426"/>
      <c r="D35" s="426"/>
      <c r="E35" s="426"/>
      <c r="F35" s="426"/>
      <c r="G35" s="426"/>
      <c r="H35" s="99" t="s">
        <v>68</v>
      </c>
      <c r="I35" s="82" t="s">
        <v>69</v>
      </c>
      <c r="J35" s="100" t="s">
        <v>130</v>
      </c>
      <c r="K35" s="82" t="s">
        <v>70</v>
      </c>
      <c r="L35" s="100" t="s">
        <v>130</v>
      </c>
      <c r="M35" s="82" t="s">
        <v>71</v>
      </c>
      <c r="N35" s="100" t="s">
        <v>130</v>
      </c>
      <c r="O35" s="100" t="s">
        <v>72</v>
      </c>
      <c r="P35" s="427" t="s">
        <v>130</v>
      </c>
      <c r="Q35" s="428"/>
      <c r="R35" s="100" t="s">
        <v>73</v>
      </c>
      <c r="S35" s="429" t="s">
        <v>130</v>
      </c>
      <c r="T35" s="429"/>
    </row>
    <row r="36" spans="1:20" ht="60" customHeight="1" x14ac:dyDescent="0.4">
      <c r="A36" s="434" t="s">
        <v>144</v>
      </c>
      <c r="B36" s="435"/>
      <c r="C36" s="435"/>
      <c r="D36" s="435"/>
      <c r="E36" s="436"/>
      <c r="F36" s="442" t="s">
        <v>95</v>
      </c>
      <c r="G36" s="443"/>
      <c r="H36" s="83">
        <v>15</v>
      </c>
      <c r="I36" s="425"/>
      <c r="J36" s="422"/>
      <c r="K36" s="425"/>
      <c r="L36" s="422"/>
      <c r="M36" s="425"/>
      <c r="N36" s="425"/>
      <c r="O36" s="425"/>
      <c r="P36" s="433"/>
      <c r="Q36" s="425"/>
      <c r="R36" s="425"/>
      <c r="S36" s="433"/>
      <c r="T36" s="425"/>
    </row>
    <row r="37" spans="1:20" ht="60" customHeight="1" thickBot="1" x14ac:dyDescent="0.45">
      <c r="A37" s="439"/>
      <c r="B37" s="440"/>
      <c r="C37" s="440"/>
      <c r="D37" s="440"/>
      <c r="E37" s="441"/>
      <c r="F37" s="446" t="s">
        <v>96</v>
      </c>
      <c r="G37" s="447"/>
      <c r="H37" s="84">
        <v>0</v>
      </c>
      <c r="I37" s="424"/>
      <c r="J37" s="424"/>
      <c r="K37" s="424"/>
      <c r="L37" s="424"/>
      <c r="M37" s="424"/>
      <c r="N37" s="424"/>
      <c r="O37" s="424"/>
      <c r="P37" s="421"/>
      <c r="Q37" s="422"/>
      <c r="R37" s="424"/>
      <c r="S37" s="421"/>
      <c r="T37" s="422"/>
    </row>
    <row r="38" spans="1:20" ht="60" customHeight="1" x14ac:dyDescent="0.4">
      <c r="A38" s="434" t="s">
        <v>147</v>
      </c>
      <c r="B38" s="435"/>
      <c r="C38" s="435"/>
      <c r="D38" s="435"/>
      <c r="E38" s="436"/>
      <c r="F38" s="442" t="s">
        <v>95</v>
      </c>
      <c r="G38" s="443"/>
      <c r="H38" s="83">
        <v>15</v>
      </c>
      <c r="I38" s="425"/>
      <c r="J38" s="425"/>
      <c r="K38" s="425"/>
      <c r="L38" s="425"/>
      <c r="M38" s="425"/>
      <c r="N38" s="425"/>
      <c r="O38" s="425"/>
      <c r="P38" s="433"/>
      <c r="Q38" s="425"/>
      <c r="R38" s="425"/>
      <c r="S38" s="433"/>
      <c r="T38" s="425"/>
    </row>
    <row r="39" spans="1:20" ht="60" customHeight="1" thickBot="1" x14ac:dyDescent="0.45">
      <c r="A39" s="439"/>
      <c r="B39" s="440"/>
      <c r="C39" s="440"/>
      <c r="D39" s="440"/>
      <c r="E39" s="441"/>
      <c r="F39" s="446" t="s">
        <v>96</v>
      </c>
      <c r="G39" s="447"/>
      <c r="H39" s="84">
        <v>0</v>
      </c>
      <c r="I39" s="424"/>
      <c r="J39" s="424"/>
      <c r="K39" s="424"/>
      <c r="L39" s="424"/>
      <c r="M39" s="424"/>
      <c r="N39" s="424"/>
      <c r="O39" s="424"/>
      <c r="P39" s="421"/>
      <c r="Q39" s="422"/>
      <c r="R39" s="424"/>
      <c r="S39" s="421"/>
      <c r="T39" s="422"/>
    </row>
    <row r="40" spans="1:20" ht="60" customHeight="1" x14ac:dyDescent="0.4">
      <c r="A40" s="434" t="s">
        <v>143</v>
      </c>
      <c r="B40" s="435"/>
      <c r="C40" s="435"/>
      <c r="D40" s="435"/>
      <c r="E40" s="436"/>
      <c r="F40" s="442" t="s">
        <v>74</v>
      </c>
      <c r="G40" s="443"/>
      <c r="H40" s="83">
        <v>15</v>
      </c>
      <c r="I40" s="425"/>
      <c r="J40" s="425"/>
      <c r="K40" s="425"/>
      <c r="L40" s="425"/>
      <c r="M40" s="425"/>
      <c r="N40" s="425"/>
      <c r="O40" s="425"/>
      <c r="P40" s="433"/>
      <c r="Q40" s="425"/>
      <c r="R40" s="425"/>
      <c r="S40" s="433"/>
      <c r="T40" s="425"/>
    </row>
    <row r="41" spans="1:20" ht="60" customHeight="1" thickBot="1" x14ac:dyDescent="0.45">
      <c r="A41" s="439"/>
      <c r="B41" s="440"/>
      <c r="C41" s="440"/>
      <c r="D41" s="440"/>
      <c r="E41" s="441"/>
      <c r="F41" s="446" t="s">
        <v>75</v>
      </c>
      <c r="G41" s="447"/>
      <c r="H41" s="84">
        <v>0</v>
      </c>
      <c r="I41" s="424"/>
      <c r="J41" s="424"/>
      <c r="K41" s="424"/>
      <c r="L41" s="424"/>
      <c r="M41" s="424"/>
      <c r="N41" s="424"/>
      <c r="O41" s="424"/>
      <c r="P41" s="421"/>
      <c r="Q41" s="422"/>
      <c r="R41" s="424"/>
      <c r="S41" s="421"/>
      <c r="T41" s="422"/>
    </row>
    <row r="42" spans="1:20" ht="60" customHeight="1" x14ac:dyDescent="0.4">
      <c r="A42" s="434" t="s">
        <v>150</v>
      </c>
      <c r="B42" s="435"/>
      <c r="C42" s="435"/>
      <c r="D42" s="435"/>
      <c r="E42" s="436"/>
      <c r="F42" s="442" t="s">
        <v>76</v>
      </c>
      <c r="G42" s="443"/>
      <c r="H42" s="83">
        <v>15</v>
      </c>
      <c r="I42" s="425"/>
      <c r="J42" s="425"/>
      <c r="K42" s="425"/>
      <c r="L42" s="425"/>
      <c r="M42" s="425"/>
      <c r="N42" s="425"/>
      <c r="O42" s="425"/>
      <c r="P42" s="433"/>
      <c r="Q42" s="425"/>
      <c r="R42" s="425"/>
      <c r="S42" s="433"/>
      <c r="T42" s="425"/>
    </row>
    <row r="43" spans="1:20" ht="60" customHeight="1" thickBot="1" x14ac:dyDescent="0.45">
      <c r="A43" s="448"/>
      <c r="B43" s="449"/>
      <c r="C43" s="449"/>
      <c r="D43" s="449"/>
      <c r="E43" s="450"/>
      <c r="F43" s="446" t="s">
        <v>77</v>
      </c>
      <c r="G43" s="447"/>
      <c r="H43" s="85">
        <v>10</v>
      </c>
      <c r="I43" s="422"/>
      <c r="J43" s="422"/>
      <c r="K43" s="422"/>
      <c r="L43" s="422"/>
      <c r="M43" s="422"/>
      <c r="N43" s="422"/>
      <c r="O43" s="422"/>
      <c r="P43" s="421"/>
      <c r="Q43" s="422"/>
      <c r="R43" s="422"/>
      <c r="S43" s="421"/>
      <c r="T43" s="422"/>
    </row>
    <row r="44" spans="1:20" ht="60" customHeight="1" thickBot="1" x14ac:dyDescent="0.45">
      <c r="A44" s="439"/>
      <c r="B44" s="440"/>
      <c r="C44" s="440"/>
      <c r="D44" s="440"/>
      <c r="E44" s="441"/>
      <c r="F44" s="446" t="s">
        <v>151</v>
      </c>
      <c r="G44" s="447"/>
      <c r="H44" s="84">
        <v>0</v>
      </c>
      <c r="I44" s="424"/>
      <c r="J44" s="424"/>
      <c r="K44" s="424"/>
      <c r="L44" s="424"/>
      <c r="M44" s="424"/>
      <c r="N44" s="424"/>
      <c r="O44" s="424"/>
      <c r="P44" s="421"/>
      <c r="Q44" s="422"/>
      <c r="R44" s="424"/>
      <c r="S44" s="421"/>
      <c r="T44" s="422"/>
    </row>
    <row r="45" spans="1:20" ht="60" customHeight="1" x14ac:dyDescent="0.4">
      <c r="A45" s="434" t="s">
        <v>149</v>
      </c>
      <c r="B45" s="435"/>
      <c r="C45" s="435"/>
      <c r="D45" s="435"/>
      <c r="E45" s="436"/>
      <c r="F45" s="442" t="s">
        <v>95</v>
      </c>
      <c r="G45" s="443"/>
      <c r="H45" s="83">
        <v>15</v>
      </c>
      <c r="I45" s="425"/>
      <c r="J45" s="425"/>
      <c r="K45" s="425"/>
      <c r="L45" s="425"/>
      <c r="M45" s="425"/>
      <c r="N45" s="425"/>
      <c r="O45" s="425"/>
      <c r="P45" s="433"/>
      <c r="Q45" s="425"/>
      <c r="R45" s="425"/>
      <c r="S45" s="433"/>
      <c r="T45" s="425"/>
    </row>
    <row r="46" spans="1:20" ht="60" customHeight="1" thickBot="1" x14ac:dyDescent="0.45">
      <c r="A46" s="439"/>
      <c r="B46" s="440"/>
      <c r="C46" s="440"/>
      <c r="D46" s="440"/>
      <c r="E46" s="441"/>
      <c r="F46" s="446" t="s">
        <v>96</v>
      </c>
      <c r="G46" s="447"/>
      <c r="H46" s="84">
        <v>0</v>
      </c>
      <c r="I46" s="424"/>
      <c r="J46" s="424"/>
      <c r="K46" s="424"/>
      <c r="L46" s="424"/>
      <c r="M46" s="424"/>
      <c r="N46" s="424"/>
      <c r="O46" s="424"/>
      <c r="P46" s="423"/>
      <c r="Q46" s="424"/>
      <c r="R46" s="424"/>
      <c r="S46" s="423"/>
      <c r="T46" s="424"/>
    </row>
    <row r="47" spans="1:20" ht="80.099999999999994" customHeight="1" x14ac:dyDescent="0.4">
      <c r="A47" s="434" t="s">
        <v>146</v>
      </c>
      <c r="B47" s="435"/>
      <c r="C47" s="435"/>
      <c r="D47" s="435"/>
      <c r="E47" s="436"/>
      <c r="F47" s="442" t="s">
        <v>78</v>
      </c>
      <c r="G47" s="443"/>
      <c r="H47" s="83">
        <v>15</v>
      </c>
      <c r="I47" s="425"/>
      <c r="J47" s="425"/>
      <c r="K47" s="425"/>
      <c r="L47" s="425"/>
      <c r="M47" s="425"/>
      <c r="N47" s="425"/>
      <c r="O47" s="425"/>
      <c r="P47" s="433"/>
      <c r="Q47" s="425"/>
      <c r="R47" s="425"/>
      <c r="S47" s="433"/>
      <c r="T47" s="425"/>
    </row>
    <row r="48" spans="1:20" ht="80.099999999999994" customHeight="1" thickBot="1" x14ac:dyDescent="0.45">
      <c r="A48" s="439"/>
      <c r="B48" s="440"/>
      <c r="C48" s="440"/>
      <c r="D48" s="440"/>
      <c r="E48" s="441"/>
      <c r="F48" s="446" t="s">
        <v>79</v>
      </c>
      <c r="G48" s="447"/>
      <c r="H48" s="84">
        <v>5</v>
      </c>
      <c r="I48" s="424"/>
      <c r="J48" s="424"/>
      <c r="K48" s="424"/>
      <c r="L48" s="424"/>
      <c r="M48" s="424"/>
      <c r="N48" s="424"/>
      <c r="O48" s="424"/>
      <c r="P48" s="423"/>
      <c r="Q48" s="424"/>
      <c r="R48" s="424"/>
      <c r="S48" s="423"/>
      <c r="T48" s="424"/>
    </row>
    <row r="49" spans="1:20" ht="60" customHeight="1" x14ac:dyDescent="0.4">
      <c r="A49" s="434" t="s">
        <v>164</v>
      </c>
      <c r="B49" s="435"/>
      <c r="C49" s="435"/>
      <c r="D49" s="435"/>
      <c r="E49" s="436"/>
      <c r="F49" s="442" t="s">
        <v>80</v>
      </c>
      <c r="G49" s="443"/>
      <c r="H49" s="83">
        <v>10</v>
      </c>
      <c r="I49" s="425"/>
      <c r="J49" s="425"/>
      <c r="K49" s="425"/>
      <c r="L49" s="425"/>
      <c r="M49" s="425"/>
      <c r="N49" s="425"/>
      <c r="O49" s="425"/>
      <c r="P49" s="421"/>
      <c r="Q49" s="422"/>
      <c r="R49" s="425"/>
      <c r="S49" s="421"/>
      <c r="T49" s="422"/>
    </row>
    <row r="50" spans="1:20" ht="60" customHeight="1" x14ac:dyDescent="0.4">
      <c r="A50" s="437"/>
      <c r="B50" s="399"/>
      <c r="C50" s="399"/>
      <c r="D50" s="399"/>
      <c r="E50" s="438"/>
      <c r="F50" s="444" t="s">
        <v>81</v>
      </c>
      <c r="G50" s="445"/>
      <c r="H50" s="86">
        <v>5</v>
      </c>
      <c r="I50" s="422"/>
      <c r="J50" s="422"/>
      <c r="K50" s="422"/>
      <c r="L50" s="422"/>
      <c r="M50" s="422"/>
      <c r="N50" s="422"/>
      <c r="O50" s="422"/>
      <c r="P50" s="421"/>
      <c r="Q50" s="422"/>
      <c r="R50" s="422"/>
      <c r="S50" s="421"/>
      <c r="T50" s="422"/>
    </row>
    <row r="51" spans="1:20" ht="60" customHeight="1" thickBot="1" x14ac:dyDescent="0.45">
      <c r="A51" s="439"/>
      <c r="B51" s="440"/>
      <c r="C51" s="440"/>
      <c r="D51" s="440"/>
      <c r="E51" s="441"/>
      <c r="F51" s="446" t="s">
        <v>82</v>
      </c>
      <c r="G51" s="447"/>
      <c r="H51" s="84">
        <v>0</v>
      </c>
      <c r="I51" s="424"/>
      <c r="J51" s="424"/>
      <c r="K51" s="424"/>
      <c r="L51" s="424"/>
      <c r="M51" s="424"/>
      <c r="N51" s="424"/>
      <c r="O51" s="424"/>
      <c r="P51" s="423"/>
      <c r="Q51" s="424"/>
      <c r="R51" s="424"/>
      <c r="S51" s="423"/>
      <c r="T51" s="424"/>
    </row>
    <row r="52" spans="1:20" ht="30" customHeight="1" x14ac:dyDescent="0.4">
      <c r="A52" s="415" t="s">
        <v>83</v>
      </c>
      <c r="B52" s="415"/>
      <c r="C52" s="415"/>
      <c r="D52" s="415"/>
      <c r="E52" s="415"/>
      <c r="F52" s="415"/>
      <c r="G52" s="415"/>
      <c r="H52" s="58">
        <f>H36+H38+H40+H42+H45+H47+H49</f>
        <v>100</v>
      </c>
      <c r="I52" s="416">
        <f>SUM(I36:I51)</f>
        <v>0</v>
      </c>
      <c r="J52" s="417"/>
      <c r="K52" s="416">
        <f>SUM(K36:K51)</f>
        <v>0</v>
      </c>
      <c r="L52" s="417"/>
      <c r="M52" s="416">
        <f>SUM(M36:M51)</f>
        <v>0</v>
      </c>
      <c r="N52" s="417"/>
      <c r="O52" s="414">
        <f>SUM(O36:O51)</f>
        <v>0</v>
      </c>
      <c r="P52" s="414"/>
      <c r="Q52" s="414"/>
      <c r="R52" s="414">
        <f>SUM(R36:R51)</f>
        <v>0</v>
      </c>
      <c r="S52" s="414"/>
      <c r="T52" s="414"/>
    </row>
    <row r="53" spans="1:20" ht="60" customHeight="1" x14ac:dyDescent="0.65">
      <c r="A53" s="398" t="s">
        <v>141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</row>
    <row r="54" spans="1:20" ht="106.5" customHeight="1" x14ac:dyDescent="0.65">
      <c r="A54" s="426" t="s">
        <v>67</v>
      </c>
      <c r="B54" s="426"/>
      <c r="C54" s="426"/>
      <c r="D54" s="426"/>
      <c r="E54" s="426"/>
      <c r="F54" s="426"/>
      <c r="G54" s="426"/>
      <c r="H54" s="99" t="s">
        <v>68</v>
      </c>
      <c r="I54" s="82" t="s">
        <v>69</v>
      </c>
      <c r="J54" s="100" t="s">
        <v>130</v>
      </c>
      <c r="K54" s="82" t="s">
        <v>70</v>
      </c>
      <c r="L54" s="100" t="s">
        <v>130</v>
      </c>
      <c r="M54" s="82" t="s">
        <v>71</v>
      </c>
      <c r="N54" s="100" t="s">
        <v>130</v>
      </c>
      <c r="O54" s="100" t="s">
        <v>72</v>
      </c>
      <c r="P54" s="427" t="s">
        <v>130</v>
      </c>
      <c r="Q54" s="428"/>
      <c r="R54" s="100" t="s">
        <v>73</v>
      </c>
      <c r="S54" s="429" t="s">
        <v>130</v>
      </c>
      <c r="T54" s="429"/>
    </row>
    <row r="55" spans="1:20" ht="60" customHeight="1" x14ac:dyDescent="0.4">
      <c r="A55" s="399" t="s">
        <v>131</v>
      </c>
      <c r="B55" s="399"/>
      <c r="C55" s="399"/>
      <c r="D55" s="399"/>
      <c r="E55" s="399"/>
      <c r="F55" s="392" t="s">
        <v>145</v>
      </c>
      <c r="G55" s="392"/>
      <c r="H55" s="97">
        <v>100</v>
      </c>
      <c r="I55" s="418"/>
      <c r="J55" s="430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0" ht="60" customHeight="1" x14ac:dyDescent="0.4">
      <c r="A56" s="399"/>
      <c r="B56" s="399"/>
      <c r="C56" s="399"/>
      <c r="D56" s="399"/>
      <c r="E56" s="399"/>
      <c r="F56" s="392" t="s">
        <v>132</v>
      </c>
      <c r="G56" s="392"/>
      <c r="H56" s="97">
        <v>50</v>
      </c>
      <c r="I56" s="418"/>
      <c r="J56" s="431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0" ht="60" customHeight="1" x14ac:dyDescent="0.4">
      <c r="A57" s="399"/>
      <c r="B57" s="399"/>
      <c r="C57" s="399"/>
      <c r="D57" s="399"/>
      <c r="E57" s="399"/>
      <c r="F57" s="392" t="s">
        <v>133</v>
      </c>
      <c r="G57" s="392"/>
      <c r="H57" s="97">
        <v>0</v>
      </c>
      <c r="I57" s="418"/>
      <c r="J57" s="432"/>
      <c r="K57" s="418"/>
      <c r="L57" s="418"/>
      <c r="M57" s="418"/>
      <c r="N57" s="418"/>
      <c r="O57" s="418"/>
      <c r="P57" s="418"/>
      <c r="Q57" s="418"/>
      <c r="R57" s="418"/>
      <c r="S57" s="418"/>
      <c r="T57" s="418"/>
    </row>
    <row r="58" spans="1:20" ht="30" customHeight="1" x14ac:dyDescent="0.4">
      <c r="A58" s="419" t="s">
        <v>83</v>
      </c>
      <c r="B58" s="419"/>
      <c r="C58" s="419"/>
      <c r="D58" s="419"/>
      <c r="E58" s="419"/>
      <c r="F58" s="419"/>
      <c r="G58" s="419"/>
      <c r="H58" s="419"/>
      <c r="I58" s="420">
        <f>I55</f>
        <v>0</v>
      </c>
      <c r="J58" s="420"/>
      <c r="K58" s="420">
        <f>K55</f>
        <v>0</v>
      </c>
      <c r="L58" s="420"/>
      <c r="M58" s="420">
        <f>M55</f>
        <v>0</v>
      </c>
      <c r="N58" s="420"/>
      <c r="O58" s="414">
        <f>O55</f>
        <v>0</v>
      </c>
      <c r="P58" s="414"/>
      <c r="Q58" s="414"/>
      <c r="R58" s="414">
        <f>R55</f>
        <v>0</v>
      </c>
      <c r="S58" s="414"/>
      <c r="T58" s="414"/>
    </row>
    <row r="59" spans="1:20" ht="60" customHeight="1" x14ac:dyDescent="0.65">
      <c r="A59" s="398" t="s">
        <v>139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</row>
    <row r="60" spans="1:20" ht="60" customHeight="1" x14ac:dyDescent="0.4">
      <c r="A60" s="399" t="s">
        <v>142</v>
      </c>
      <c r="B60" s="399"/>
      <c r="C60" s="399"/>
      <c r="D60" s="399"/>
      <c r="E60" s="399"/>
      <c r="F60" s="402" t="s">
        <v>136</v>
      </c>
      <c r="G60" s="403"/>
      <c r="H60" s="404"/>
      <c r="I60" s="405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06"/>
      <c r="K60" s="405">
        <f t="shared" ref="K60" si="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06"/>
      <c r="M60" s="405">
        <f t="shared" ref="M60" si="1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06"/>
      <c r="O60" s="405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11"/>
      <c r="Q60" s="411"/>
      <c r="R60" s="405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11"/>
      <c r="T60" s="411"/>
    </row>
    <row r="61" spans="1:20" ht="60" customHeight="1" x14ac:dyDescent="0.4">
      <c r="A61" s="399"/>
      <c r="B61" s="399"/>
      <c r="C61" s="399"/>
      <c r="D61" s="399"/>
      <c r="E61" s="399"/>
      <c r="F61" s="402" t="s">
        <v>137</v>
      </c>
      <c r="G61" s="403"/>
      <c r="H61" s="404"/>
      <c r="I61" s="407"/>
      <c r="J61" s="408"/>
      <c r="K61" s="407"/>
      <c r="L61" s="408"/>
      <c r="M61" s="407"/>
      <c r="N61" s="408"/>
      <c r="O61" s="407"/>
      <c r="P61" s="412"/>
      <c r="Q61" s="412"/>
      <c r="R61" s="407"/>
      <c r="S61" s="412"/>
      <c r="T61" s="412"/>
    </row>
    <row r="62" spans="1:20" ht="60" customHeight="1" x14ac:dyDescent="0.4">
      <c r="A62" s="399"/>
      <c r="B62" s="399"/>
      <c r="C62" s="399"/>
      <c r="D62" s="399"/>
      <c r="E62" s="399"/>
      <c r="F62" s="402" t="s">
        <v>138</v>
      </c>
      <c r="G62" s="403"/>
      <c r="H62" s="404"/>
      <c r="I62" s="409"/>
      <c r="J62" s="410"/>
      <c r="K62" s="409"/>
      <c r="L62" s="410"/>
      <c r="M62" s="409"/>
      <c r="N62" s="410"/>
      <c r="O62" s="409"/>
      <c r="P62" s="413"/>
      <c r="Q62" s="413"/>
      <c r="R62" s="409"/>
      <c r="S62" s="413"/>
      <c r="T62" s="413"/>
    </row>
    <row r="63" spans="1:20" ht="60" customHeight="1" x14ac:dyDescent="0.65">
      <c r="A63" s="398" t="s">
        <v>134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</row>
    <row r="64" spans="1:20" ht="60" customHeight="1" x14ac:dyDescent="0.4">
      <c r="A64" s="399" t="s">
        <v>135</v>
      </c>
      <c r="B64" s="399"/>
      <c r="C64" s="399"/>
      <c r="D64" s="399"/>
      <c r="E64" s="399"/>
      <c r="F64" s="392" t="s">
        <v>136</v>
      </c>
      <c r="G64" s="392"/>
      <c r="H64" s="97">
        <v>100</v>
      </c>
      <c r="I64" s="400" t="str">
        <f>IF(SUM(I60:T62)=0,"BAJO",IF(SUM(I60:T62)/COUNTIF(I60:T62,"&gt;0")&lt;50,"BAJO",IF(SUM(I60:T62)/COUNTIF(I60:T62,"&gt;0")=100,"FUERTE",IF(SUM(I60:T62)/COUNTIF(I60:T62,"&gt;0")&lt;=99,"MODERADO"))))</f>
        <v>BAJO</v>
      </c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4" ht="60" customHeight="1" x14ac:dyDescent="0.4">
      <c r="A65" s="399"/>
      <c r="B65" s="399"/>
      <c r="C65" s="399"/>
      <c r="D65" s="399"/>
      <c r="E65" s="399"/>
      <c r="F65" s="392" t="s">
        <v>137</v>
      </c>
      <c r="G65" s="392"/>
      <c r="H65" s="97">
        <v>50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4" ht="60" customHeight="1" x14ac:dyDescent="0.4">
      <c r="A66" s="399"/>
      <c r="B66" s="399"/>
      <c r="C66" s="399"/>
      <c r="D66" s="399"/>
      <c r="E66" s="399"/>
      <c r="F66" s="392" t="s">
        <v>138</v>
      </c>
      <c r="G66" s="392"/>
      <c r="H66" s="97">
        <v>0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7" spans="1:24" ht="30" customHeight="1" x14ac:dyDescent="0.65">
      <c r="A67" s="31"/>
      <c r="B67" s="31"/>
      <c r="C67" s="3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9"/>
      <c r="P67" s="30"/>
      <c r="Q67" s="30"/>
      <c r="R67" s="30"/>
      <c r="S67" s="30"/>
      <c r="T67" s="30"/>
    </row>
    <row r="68" spans="1:24" ht="30" customHeight="1" x14ac:dyDescent="0.65">
      <c r="A68" s="25"/>
      <c r="B68" s="25"/>
      <c r="C68" s="26"/>
      <c r="D68" s="26"/>
      <c r="E68" s="26"/>
      <c r="F68" s="26"/>
      <c r="G68" s="26"/>
      <c r="H68" s="26"/>
      <c r="I68" s="26"/>
      <c r="J68" s="64"/>
      <c r="K68" s="64"/>
      <c r="L68" s="42"/>
      <c r="M68" s="42"/>
      <c r="N68" s="34"/>
      <c r="O68" s="43"/>
      <c r="P68" s="32"/>
      <c r="Q68" s="32"/>
      <c r="R68" s="32"/>
      <c r="S68" s="32"/>
      <c r="T68" s="32"/>
    </row>
    <row r="69" spans="1:24" ht="69" customHeight="1" x14ac:dyDescent="0.6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4" ht="30" customHeight="1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4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62"/>
      <c r="V71" s="62"/>
      <c r="W71" s="62"/>
      <c r="X71" s="62"/>
    </row>
    <row r="72" spans="1:24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  <c r="U72" s="62"/>
      <c r="V72" s="62"/>
      <c r="W72" s="62"/>
      <c r="X72" s="62"/>
    </row>
    <row r="73" spans="1:24" s="61" customFormat="1" ht="50.1" customHeight="1" x14ac:dyDescent="0.45">
      <c r="A73" s="393">
        <f>A12</f>
        <v>0</v>
      </c>
      <c r="B73" s="393"/>
      <c r="C73" s="393"/>
      <c r="D73" s="393"/>
      <c r="E73" s="393"/>
      <c r="F73" s="393"/>
      <c r="G73" s="393"/>
      <c r="H73" s="394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  <c r="U73" s="62"/>
      <c r="V73" s="62"/>
      <c r="W73" s="62"/>
      <c r="X73" s="62"/>
    </row>
    <row r="74" spans="1:24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  <c r="U74" s="62"/>
      <c r="V74" s="62"/>
      <c r="W74" s="62"/>
      <c r="X74" s="62"/>
    </row>
    <row r="75" spans="1:24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62"/>
      <c r="V75" s="62"/>
      <c r="W75" s="62"/>
      <c r="X75" s="62"/>
    </row>
    <row r="76" spans="1:24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  <c r="U76" s="62"/>
      <c r="V76" s="62"/>
      <c r="W76" s="62"/>
      <c r="X76" s="62"/>
    </row>
    <row r="77" spans="1:24" s="61" customFormat="1" ht="50.1" customHeight="1" x14ac:dyDescent="0.45">
      <c r="A77" s="393" t="e">
        <f>O12</f>
        <v>#DIV/0!</v>
      </c>
      <c r="B77" s="393"/>
      <c r="C77" s="393"/>
      <c r="D77" s="393"/>
      <c r="E77" s="393"/>
      <c r="F77" s="393"/>
      <c r="G77" s="393"/>
      <c r="H77" s="397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397"/>
      <c r="J77" s="397"/>
      <c r="K77" s="397"/>
      <c r="L77" s="397"/>
      <c r="M77" s="397"/>
      <c r="N77" s="397"/>
      <c r="O77" s="393" t="e">
        <f>IF(A77-H77=0,"1",A77-H77)</f>
        <v>#DIV/0!</v>
      </c>
      <c r="P77" s="393"/>
      <c r="Q77" s="393"/>
      <c r="R77" s="393"/>
      <c r="S77" s="393"/>
      <c r="T77" s="393"/>
      <c r="U77" s="62"/>
      <c r="V77" s="62"/>
      <c r="W77" s="62"/>
      <c r="X77" s="62"/>
    </row>
    <row r="78" spans="1:24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  <c r="U78" s="62"/>
      <c r="V78" s="62"/>
      <c r="W78" s="62"/>
      <c r="X78" s="62"/>
    </row>
    <row r="79" spans="1:24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62"/>
      <c r="V79" s="62"/>
      <c r="W79" s="62"/>
      <c r="X79" s="62"/>
    </row>
    <row r="80" spans="1:24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  <c r="U80" s="62"/>
      <c r="V80" s="62"/>
      <c r="W80" s="62"/>
      <c r="X80" s="62"/>
    </row>
    <row r="81" spans="1:24" s="61" customFormat="1" ht="148.5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e">
        <f>O77</f>
        <v>#DIV/0!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394"/>
      <c r="Q81" s="394"/>
      <c r="R81" s="394"/>
      <c r="S81" s="394"/>
      <c r="T81" s="394"/>
      <c r="U81" s="62"/>
      <c r="V81" s="62"/>
      <c r="W81" s="62"/>
      <c r="X81" s="62"/>
    </row>
    <row r="82" spans="1:24" x14ac:dyDescent="0.4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dxfId="43" priority="8" stopIfTrue="1">
      <formula>LEFT(O81,4)="ALTO"</formula>
    </cfRule>
    <cfRule type="expression" dxfId="42" priority="9" stopIfTrue="1">
      <formula>LEFT(O81,8)="MODERADO"</formula>
    </cfRule>
    <cfRule type="expression" dxfId="41" priority="10" stopIfTrue="1">
      <formula>LEFT(O81,7)="EXTREMO"</formula>
    </cfRule>
    <cfRule type="expression" dxfId="40" priority="11" stopIfTrue="1">
      <formula>LEFT(O81,4)="BAJO"</formula>
    </cfRule>
  </conditionalFormatting>
  <conditionalFormatting sqref="I64:T66">
    <cfRule type="containsText" dxfId="39" priority="5" stopIfTrue="1" operator="containsText" text="Fuerte">
      <formula>NOT(ISERROR(SEARCH("Fuerte",I64)))</formula>
    </cfRule>
    <cfRule type="containsText" dxfId="38" priority="6" stopIfTrue="1" operator="containsText" text="Moderado">
      <formula>NOT(ISERROR(SEARCH("Moderado",I64)))</formula>
    </cfRule>
    <cfRule type="containsText" dxfId="37" priority="7" stopIfTrue="1" operator="containsText" text="BAJO">
      <formula>NOT(ISERROR(SEARCH("BAJO",I64)))</formula>
    </cfRule>
  </conditionalFormatting>
  <conditionalFormatting sqref="Q12:T12">
    <cfRule type="containsText" dxfId="36" priority="1" operator="containsText" text="EXTREMO">
      <formula>NOT(ISERROR(SEARCH("EXTREMO",Q12)))</formula>
    </cfRule>
    <cfRule type="containsText" dxfId="35" priority="2" operator="containsText" text="MODERADO">
      <formula>NOT(ISERROR(SEARCH("MODERADO",Q12)))</formula>
    </cfRule>
    <cfRule type="containsText" dxfId="34" priority="3" operator="containsText" text="ALTO">
      <formula>NOT(ISERROR(SEARCH("ALTO",Q12)))</formula>
    </cfRule>
    <cfRule type="containsText" dxfId="33" priority="4" operator="containsText" text="BAJO">
      <formula>NOT(ISERROR(SEARCH("BAJO",Q12)))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6" tint="-0.249977111117893"/>
  </sheetPr>
  <dimension ref="A1:X82"/>
  <sheetViews>
    <sheetView view="pageBreakPreview" topLeftCell="F47" zoomScale="28" zoomScaleNormal="70" zoomScaleSheetLayoutView="28" workbookViewId="0">
      <selection activeCell="A10" sqref="A10:P11"/>
    </sheetView>
  </sheetViews>
  <sheetFormatPr baseColWidth="10" defaultColWidth="11.42578125" defaultRowHeight="28.5" x14ac:dyDescent="0.4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62" customWidth="1"/>
    <col min="22" max="24" width="11.42578125" style="62"/>
    <col min="25" max="16384" width="11.42578125" style="28"/>
  </cols>
  <sheetData>
    <row r="1" spans="1:24" ht="71.25" customHeight="1" x14ac:dyDescent="0.6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4" ht="71.25" customHeight="1" x14ac:dyDescent="0.6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4" ht="71.25" customHeight="1" x14ac:dyDescent="0.6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4" ht="30" customHeight="1" x14ac:dyDescent="0.6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4" ht="66" customHeight="1" x14ac:dyDescent="0.6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4" ht="81" customHeight="1" x14ac:dyDescent="0.4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4" ht="91.5" customHeight="1" x14ac:dyDescent="0.65">
      <c r="A7" s="98">
        <f>'MAPA DE RIESGOS'!A84</f>
        <v>0</v>
      </c>
      <c r="B7" s="494">
        <f>'MAPA DE RIESGOS'!C84</f>
        <v>0</v>
      </c>
      <c r="C7" s="495"/>
      <c r="D7" s="494">
        <f>'MAPA DE RIESGOS'!B84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4" ht="34.5" customHeight="1" x14ac:dyDescent="0.6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4" ht="66" customHeight="1" x14ac:dyDescent="0.65">
      <c r="A9" s="534" t="s">
        <v>123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4" s="48" customFormat="1" ht="50.1" customHeight="1" x14ac:dyDescent="0.4">
      <c r="A10" s="529" t="s">
        <v>50</v>
      </c>
      <c r="B10" s="529" t="s">
        <v>51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8" t="s">
        <v>49</v>
      </c>
      <c r="R10" s="528"/>
      <c r="S10" s="528"/>
      <c r="T10" s="528"/>
      <c r="U10" s="62"/>
      <c r="V10" s="62"/>
      <c r="W10" s="62"/>
      <c r="X10" s="62"/>
    </row>
    <row r="11" spans="1:24" s="48" customFormat="1" ht="73.5" customHeight="1" x14ac:dyDescent="0.4">
      <c r="A11" s="529"/>
      <c r="B11" s="529" t="s">
        <v>53</v>
      </c>
      <c r="C11" s="529"/>
      <c r="D11" s="529" t="s">
        <v>54</v>
      </c>
      <c r="E11" s="529"/>
      <c r="F11" s="529"/>
      <c r="G11" s="529" t="s">
        <v>55</v>
      </c>
      <c r="H11" s="529"/>
      <c r="I11" s="529" t="s">
        <v>56</v>
      </c>
      <c r="J11" s="529"/>
      <c r="K11" s="529" t="s">
        <v>57</v>
      </c>
      <c r="L11" s="529"/>
      <c r="M11" s="529" t="s">
        <v>58</v>
      </c>
      <c r="N11" s="529"/>
      <c r="O11" s="529" t="s">
        <v>52</v>
      </c>
      <c r="P11" s="529"/>
      <c r="Q11" s="528"/>
      <c r="R11" s="528"/>
      <c r="S11" s="528"/>
      <c r="T11" s="528"/>
      <c r="U11" s="62"/>
      <c r="V11" s="62"/>
      <c r="W11" s="62"/>
      <c r="X11" s="62"/>
    </row>
    <row r="12" spans="1:24" s="61" customFormat="1" ht="102" customHeight="1" x14ac:dyDescent="0.65">
      <c r="A12" s="101">
        <f>'MAPA DE RIESGOS'!G84</f>
        <v>0</v>
      </c>
      <c r="B12" s="532"/>
      <c r="C12" s="532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0" t="e">
        <f>ROUND(AVERAGE(B12:N12),0)</f>
        <v>#DIV/0!</v>
      </c>
      <c r="P12" s="530"/>
      <c r="Q12" s="531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1"/>
      <c r="S12" s="531"/>
      <c r="T12" s="531"/>
      <c r="U12" s="62"/>
      <c r="V12" s="62"/>
      <c r="W12" s="62"/>
      <c r="X12" s="62"/>
    </row>
    <row r="13" spans="1:24" ht="47.25" customHeight="1" x14ac:dyDescent="0.65">
      <c r="A13" s="14"/>
      <c r="B13" s="14"/>
      <c r="C13" s="14"/>
      <c r="D13" s="15"/>
      <c r="E13" s="15"/>
      <c r="F13" s="16"/>
      <c r="G13" s="16"/>
      <c r="H13" s="16"/>
      <c r="I13" s="16"/>
      <c r="J13" s="16"/>
      <c r="K13" s="15"/>
      <c r="L13" s="15"/>
      <c r="M13" s="15"/>
      <c r="N13" s="15"/>
      <c r="O13" s="29"/>
      <c r="P13" s="30"/>
      <c r="Q13" s="30"/>
      <c r="R13" s="30"/>
      <c r="S13" s="30"/>
      <c r="T13" s="30"/>
    </row>
    <row r="14" spans="1:24" ht="73.5" customHeight="1" x14ac:dyDescent="0.4">
      <c r="A14" s="479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</row>
    <row r="15" spans="1:24" ht="73.5" customHeight="1" x14ac:dyDescent="0.65">
      <c r="A15" s="489" t="s">
        <v>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4" ht="72" customHeight="1" x14ac:dyDescent="0.4">
      <c r="A16" s="501" t="s">
        <v>173</v>
      </c>
      <c r="B16" s="502"/>
      <c r="C16" s="502"/>
      <c r="D16" s="502"/>
      <c r="E16" s="502"/>
      <c r="F16" s="503"/>
      <c r="G16" s="501" t="s">
        <v>154</v>
      </c>
      <c r="H16" s="502"/>
      <c r="I16" s="502"/>
      <c r="J16" s="502"/>
      <c r="K16" s="502"/>
      <c r="L16" s="502"/>
      <c r="M16" s="502"/>
      <c r="N16" s="503"/>
      <c r="O16" s="398" t="s">
        <v>128</v>
      </c>
      <c r="P16" s="398"/>
      <c r="Q16" s="398"/>
      <c r="R16" s="398"/>
      <c r="S16" s="398"/>
      <c r="T16" s="398"/>
    </row>
    <row r="17" spans="1:20" ht="30" customHeight="1" x14ac:dyDescent="0.4">
      <c r="A17" s="504"/>
      <c r="B17" s="505"/>
      <c r="C17" s="505"/>
      <c r="D17" s="505"/>
      <c r="E17" s="505"/>
      <c r="F17" s="506"/>
      <c r="G17" s="504"/>
      <c r="H17" s="505"/>
      <c r="I17" s="505"/>
      <c r="J17" s="505"/>
      <c r="K17" s="505"/>
      <c r="L17" s="505"/>
      <c r="M17" s="505"/>
      <c r="N17" s="506"/>
      <c r="O17" s="478" t="s">
        <v>1</v>
      </c>
      <c r="P17" s="478"/>
      <c r="Q17" s="478"/>
      <c r="R17" s="478" t="s">
        <v>0</v>
      </c>
      <c r="S17" s="478"/>
      <c r="T17" s="478"/>
    </row>
    <row r="18" spans="1:20" ht="54" customHeight="1" x14ac:dyDescent="0.4">
      <c r="A18" s="507"/>
      <c r="B18" s="508"/>
      <c r="C18" s="508"/>
      <c r="D18" s="508"/>
      <c r="E18" s="508"/>
      <c r="F18" s="509"/>
      <c r="G18" s="507"/>
      <c r="H18" s="508"/>
      <c r="I18" s="508"/>
      <c r="J18" s="508"/>
      <c r="K18" s="508"/>
      <c r="L18" s="508"/>
      <c r="M18" s="508"/>
      <c r="N18" s="509"/>
      <c r="O18" s="100" t="s">
        <v>152</v>
      </c>
      <c r="P18" s="100" t="s">
        <v>153</v>
      </c>
      <c r="Q18" s="100" t="s">
        <v>155</v>
      </c>
      <c r="R18" s="100" t="s">
        <v>152</v>
      </c>
      <c r="S18" s="100" t="s">
        <v>153</v>
      </c>
      <c r="T18" s="100" t="s">
        <v>155</v>
      </c>
    </row>
    <row r="19" spans="1:20" ht="49.5" customHeight="1" x14ac:dyDescent="0.65">
      <c r="A19" s="498">
        <f>'MAPA DE RIESGOS'!E84</f>
        <v>0</v>
      </c>
      <c r="B19" s="499"/>
      <c r="C19" s="499"/>
      <c r="D19" s="499"/>
      <c r="E19" s="499"/>
      <c r="F19" s="500"/>
      <c r="G19" s="87" t="s">
        <v>61</v>
      </c>
      <c r="H19" s="498">
        <f>'MAPA DE RIESGOS'!J84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65">
      <c r="A20" s="498">
        <f>'MAPA DE RIESGOS'!E85</f>
        <v>0</v>
      </c>
      <c r="B20" s="499"/>
      <c r="C20" s="499"/>
      <c r="D20" s="499"/>
      <c r="E20" s="499"/>
      <c r="F20" s="500"/>
      <c r="G20" s="87" t="s">
        <v>62</v>
      </c>
      <c r="H20" s="498">
        <f>'MAPA DE RIESGOS'!J85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65">
      <c r="A21" s="498">
        <f>'MAPA DE RIESGOS'!E86</f>
        <v>0</v>
      </c>
      <c r="B21" s="499"/>
      <c r="C21" s="499"/>
      <c r="D21" s="499"/>
      <c r="E21" s="499"/>
      <c r="F21" s="500"/>
      <c r="G21" s="87" t="s">
        <v>63</v>
      </c>
      <c r="H21" s="498">
        <f>'MAPA DE RIESGOS'!J86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65">
      <c r="A22" s="498">
        <f>'MAPA DE RIESGOS'!E87</f>
        <v>0</v>
      </c>
      <c r="B22" s="499"/>
      <c r="C22" s="499"/>
      <c r="D22" s="499"/>
      <c r="E22" s="499"/>
      <c r="F22" s="500"/>
      <c r="G22" s="87" t="s">
        <v>64</v>
      </c>
      <c r="H22" s="498">
        <f>'MAPA DE RIESGOS'!J87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50.1" customHeight="1" x14ac:dyDescent="0.65">
      <c r="A23" s="498">
        <f>'MAPA DE RIESGOS'!E88</f>
        <v>0</v>
      </c>
      <c r="B23" s="499"/>
      <c r="C23" s="499"/>
      <c r="D23" s="499"/>
      <c r="E23" s="499"/>
      <c r="F23" s="500"/>
      <c r="G23" s="87" t="s">
        <v>65</v>
      </c>
      <c r="H23" s="498">
        <f>'MAPA DE RIESGOS'!J88</f>
        <v>0</v>
      </c>
      <c r="I23" s="499"/>
      <c r="J23" s="499"/>
      <c r="K23" s="499"/>
      <c r="L23" s="499"/>
      <c r="M23" s="499"/>
      <c r="N23" s="499"/>
      <c r="O23" s="60"/>
      <c r="P23" s="60"/>
      <c r="Q23" s="59"/>
      <c r="R23" s="59"/>
      <c r="S23" s="59"/>
      <c r="T23" s="59"/>
    </row>
    <row r="24" spans="1:20" ht="30" customHeight="1" x14ac:dyDescent="0.6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30"/>
      <c r="T24" s="30"/>
    </row>
    <row r="25" spans="1:20" ht="30" customHeight="1" x14ac:dyDescent="0.65">
      <c r="A25" s="20"/>
      <c r="B25" s="20"/>
      <c r="C25" s="21"/>
      <c r="D25" s="21"/>
      <c r="E25" s="33"/>
      <c r="F25" s="33"/>
      <c r="G25" s="33"/>
      <c r="H25" s="33"/>
      <c r="I25" s="33"/>
      <c r="J25" s="22"/>
      <c r="K25" s="22"/>
      <c r="L25" s="23"/>
      <c r="M25" s="23"/>
      <c r="N25" s="24"/>
      <c r="O25" s="34"/>
      <c r="P25" s="35"/>
      <c r="Q25" s="35"/>
      <c r="R25" s="35"/>
      <c r="S25" s="35"/>
      <c r="T25" s="35"/>
    </row>
    <row r="26" spans="1:20" ht="54" customHeight="1" x14ac:dyDescent="0.65">
      <c r="A26" s="451" t="s">
        <v>156</v>
      </c>
      <c r="B26" s="451"/>
      <c r="C26" s="451"/>
      <c r="D26" s="451"/>
      <c r="E26" s="451"/>
      <c r="F26" s="451"/>
      <c r="G26" s="452"/>
      <c r="H26" s="80">
        <f>COUNTIF(O19:O23,"x")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65">
      <c r="A27" s="451" t="s">
        <v>157</v>
      </c>
      <c r="B27" s="451"/>
      <c r="C27" s="451"/>
      <c r="D27" s="451"/>
      <c r="E27" s="451"/>
      <c r="F27" s="451"/>
      <c r="G27" s="452"/>
      <c r="H27" s="80">
        <f>COUNTIF(P19:P23,"x")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65">
      <c r="A28" s="451" t="s">
        <v>158</v>
      </c>
      <c r="B28" s="451"/>
      <c r="C28" s="451"/>
      <c r="D28" s="451"/>
      <c r="E28" s="451"/>
      <c r="F28" s="451"/>
      <c r="G28" s="452"/>
      <c r="H28" s="80">
        <f>COUNTIF(Q19:Q23,"x")</f>
        <v>0</v>
      </c>
      <c r="I28" s="20"/>
      <c r="J28" s="20"/>
      <c r="K28" s="20"/>
      <c r="L28" s="23"/>
      <c r="M28" s="23"/>
      <c r="N28" s="36"/>
      <c r="O28" s="37"/>
      <c r="P28" s="38"/>
      <c r="Q28" s="38"/>
      <c r="R28" s="38"/>
      <c r="S28" s="38"/>
      <c r="T28" s="38"/>
    </row>
    <row r="29" spans="1:20" ht="54" customHeight="1" x14ac:dyDescent="0.65">
      <c r="A29" s="451" t="s">
        <v>159</v>
      </c>
      <c r="B29" s="451"/>
      <c r="C29" s="451"/>
      <c r="D29" s="451"/>
      <c r="E29" s="451"/>
      <c r="F29" s="451"/>
      <c r="G29" s="452"/>
      <c r="H29" s="80">
        <f>COUNTIF(R19:R23,"x")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65">
      <c r="A30" s="451" t="s">
        <v>160</v>
      </c>
      <c r="B30" s="451"/>
      <c r="C30" s="451"/>
      <c r="D30" s="451"/>
      <c r="E30" s="451"/>
      <c r="F30" s="451"/>
      <c r="G30" s="452"/>
      <c r="H30" s="80">
        <f>COUNTIF(S19:S23,"x")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54" customHeight="1" x14ac:dyDescent="0.65">
      <c r="A31" s="451" t="s">
        <v>161</v>
      </c>
      <c r="B31" s="451"/>
      <c r="C31" s="451"/>
      <c r="D31" s="451"/>
      <c r="E31" s="451"/>
      <c r="F31" s="451"/>
      <c r="G31" s="452"/>
      <c r="H31" s="80">
        <f>COUNTIF(T19:T23,"x")</f>
        <v>0</v>
      </c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30" customHeight="1" x14ac:dyDescent="0.65">
      <c r="A32" s="57"/>
      <c r="B32" s="57"/>
      <c r="C32" s="57"/>
      <c r="D32" s="57"/>
      <c r="E32" s="57"/>
      <c r="F32" s="57"/>
      <c r="G32" s="57"/>
      <c r="H32" s="45"/>
      <c r="I32" s="24"/>
      <c r="J32" s="24"/>
      <c r="K32" s="24"/>
      <c r="L32" s="39"/>
      <c r="M32" s="39"/>
      <c r="N32" s="39"/>
      <c r="O32" s="40"/>
      <c r="P32" s="41"/>
      <c r="Q32" s="41"/>
      <c r="R32" s="41"/>
      <c r="S32" s="41"/>
      <c r="T32" s="41"/>
    </row>
    <row r="33" spans="1:20" ht="78" customHeight="1" x14ac:dyDescent="0.4">
      <c r="A33" s="453" t="s">
        <v>66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</row>
    <row r="34" spans="1:20" ht="78" customHeight="1" x14ac:dyDescent="0.4">
      <c r="A34" s="454" t="s">
        <v>140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6"/>
    </row>
    <row r="35" spans="1:20" ht="106.5" customHeight="1" thickBot="1" x14ac:dyDescent="0.7">
      <c r="A35" s="426" t="s">
        <v>67</v>
      </c>
      <c r="B35" s="426"/>
      <c r="C35" s="426"/>
      <c r="D35" s="426"/>
      <c r="E35" s="426"/>
      <c r="F35" s="426"/>
      <c r="G35" s="426"/>
      <c r="H35" s="99" t="s">
        <v>68</v>
      </c>
      <c r="I35" s="82" t="s">
        <v>69</v>
      </c>
      <c r="J35" s="100" t="s">
        <v>130</v>
      </c>
      <c r="K35" s="82" t="s">
        <v>70</v>
      </c>
      <c r="L35" s="100" t="s">
        <v>130</v>
      </c>
      <c r="M35" s="82" t="s">
        <v>71</v>
      </c>
      <c r="N35" s="100" t="s">
        <v>130</v>
      </c>
      <c r="O35" s="100" t="s">
        <v>72</v>
      </c>
      <c r="P35" s="427" t="s">
        <v>130</v>
      </c>
      <c r="Q35" s="428"/>
      <c r="R35" s="100" t="s">
        <v>73</v>
      </c>
      <c r="S35" s="429" t="s">
        <v>130</v>
      </c>
      <c r="T35" s="429"/>
    </row>
    <row r="36" spans="1:20" ht="60" customHeight="1" x14ac:dyDescent="0.4">
      <c r="A36" s="434" t="s">
        <v>144</v>
      </c>
      <c r="B36" s="435"/>
      <c r="C36" s="435"/>
      <c r="D36" s="435"/>
      <c r="E36" s="436"/>
      <c r="F36" s="442" t="s">
        <v>95</v>
      </c>
      <c r="G36" s="443"/>
      <c r="H36" s="83">
        <v>15</v>
      </c>
      <c r="I36" s="425"/>
      <c r="J36" s="422"/>
      <c r="K36" s="425"/>
      <c r="L36" s="422"/>
      <c r="M36" s="425"/>
      <c r="N36" s="425"/>
      <c r="O36" s="425"/>
      <c r="P36" s="433"/>
      <c r="Q36" s="425"/>
      <c r="R36" s="425"/>
      <c r="S36" s="433"/>
      <c r="T36" s="425"/>
    </row>
    <row r="37" spans="1:20" ht="60" customHeight="1" thickBot="1" x14ac:dyDescent="0.45">
      <c r="A37" s="439"/>
      <c r="B37" s="440"/>
      <c r="C37" s="440"/>
      <c r="D37" s="440"/>
      <c r="E37" s="441"/>
      <c r="F37" s="446" t="s">
        <v>96</v>
      </c>
      <c r="G37" s="447"/>
      <c r="H37" s="84">
        <v>0</v>
      </c>
      <c r="I37" s="424"/>
      <c r="J37" s="424"/>
      <c r="K37" s="424"/>
      <c r="L37" s="424"/>
      <c r="M37" s="424"/>
      <c r="N37" s="424"/>
      <c r="O37" s="424"/>
      <c r="P37" s="421"/>
      <c r="Q37" s="422"/>
      <c r="R37" s="424"/>
      <c r="S37" s="421"/>
      <c r="T37" s="422"/>
    </row>
    <row r="38" spans="1:20" ht="60" customHeight="1" x14ac:dyDescent="0.4">
      <c r="A38" s="434" t="s">
        <v>147</v>
      </c>
      <c r="B38" s="435"/>
      <c r="C38" s="435"/>
      <c r="D38" s="435"/>
      <c r="E38" s="436"/>
      <c r="F38" s="442" t="s">
        <v>95</v>
      </c>
      <c r="G38" s="443"/>
      <c r="H38" s="83">
        <v>15</v>
      </c>
      <c r="I38" s="425"/>
      <c r="J38" s="425"/>
      <c r="K38" s="425"/>
      <c r="L38" s="425"/>
      <c r="M38" s="425"/>
      <c r="N38" s="425"/>
      <c r="O38" s="425"/>
      <c r="P38" s="433"/>
      <c r="Q38" s="425"/>
      <c r="R38" s="425"/>
      <c r="S38" s="433"/>
      <c r="T38" s="425"/>
    </row>
    <row r="39" spans="1:20" ht="60" customHeight="1" thickBot="1" x14ac:dyDescent="0.45">
      <c r="A39" s="439"/>
      <c r="B39" s="440"/>
      <c r="C39" s="440"/>
      <c r="D39" s="440"/>
      <c r="E39" s="441"/>
      <c r="F39" s="446" t="s">
        <v>96</v>
      </c>
      <c r="G39" s="447"/>
      <c r="H39" s="84">
        <v>0</v>
      </c>
      <c r="I39" s="424"/>
      <c r="J39" s="424"/>
      <c r="K39" s="424"/>
      <c r="L39" s="424"/>
      <c r="M39" s="424"/>
      <c r="N39" s="424"/>
      <c r="O39" s="424"/>
      <c r="P39" s="421"/>
      <c r="Q39" s="422"/>
      <c r="R39" s="424"/>
      <c r="S39" s="421"/>
      <c r="T39" s="422"/>
    </row>
    <row r="40" spans="1:20" ht="60" customHeight="1" x14ac:dyDescent="0.4">
      <c r="A40" s="434" t="s">
        <v>143</v>
      </c>
      <c r="B40" s="435"/>
      <c r="C40" s="435"/>
      <c r="D40" s="435"/>
      <c r="E40" s="436"/>
      <c r="F40" s="442" t="s">
        <v>74</v>
      </c>
      <c r="G40" s="443"/>
      <c r="H40" s="83">
        <v>15</v>
      </c>
      <c r="I40" s="425"/>
      <c r="J40" s="425"/>
      <c r="K40" s="425"/>
      <c r="L40" s="425"/>
      <c r="M40" s="425"/>
      <c r="N40" s="425"/>
      <c r="O40" s="425"/>
      <c r="P40" s="433"/>
      <c r="Q40" s="425"/>
      <c r="R40" s="425"/>
      <c r="S40" s="433"/>
      <c r="T40" s="425"/>
    </row>
    <row r="41" spans="1:20" ht="60" customHeight="1" thickBot="1" x14ac:dyDescent="0.45">
      <c r="A41" s="439"/>
      <c r="B41" s="440"/>
      <c r="C41" s="440"/>
      <c r="D41" s="440"/>
      <c r="E41" s="441"/>
      <c r="F41" s="446" t="s">
        <v>75</v>
      </c>
      <c r="G41" s="447"/>
      <c r="H41" s="84">
        <v>0</v>
      </c>
      <c r="I41" s="424"/>
      <c r="J41" s="424"/>
      <c r="K41" s="424"/>
      <c r="L41" s="424"/>
      <c r="M41" s="424"/>
      <c r="N41" s="424"/>
      <c r="O41" s="424"/>
      <c r="P41" s="421"/>
      <c r="Q41" s="422"/>
      <c r="R41" s="424"/>
      <c r="S41" s="421"/>
      <c r="T41" s="422"/>
    </row>
    <row r="42" spans="1:20" ht="60" customHeight="1" x14ac:dyDescent="0.4">
      <c r="A42" s="434" t="s">
        <v>150</v>
      </c>
      <c r="B42" s="435"/>
      <c r="C42" s="435"/>
      <c r="D42" s="435"/>
      <c r="E42" s="436"/>
      <c r="F42" s="442" t="s">
        <v>76</v>
      </c>
      <c r="G42" s="443"/>
      <c r="H42" s="83">
        <v>15</v>
      </c>
      <c r="I42" s="425"/>
      <c r="J42" s="425"/>
      <c r="K42" s="425"/>
      <c r="L42" s="425"/>
      <c r="M42" s="425"/>
      <c r="N42" s="425"/>
      <c r="O42" s="425"/>
      <c r="P42" s="433"/>
      <c r="Q42" s="425"/>
      <c r="R42" s="425"/>
      <c r="S42" s="433"/>
      <c r="T42" s="425"/>
    </row>
    <row r="43" spans="1:20" ht="60" customHeight="1" thickBot="1" x14ac:dyDescent="0.45">
      <c r="A43" s="448"/>
      <c r="B43" s="449"/>
      <c r="C43" s="449"/>
      <c r="D43" s="449"/>
      <c r="E43" s="450"/>
      <c r="F43" s="446" t="s">
        <v>77</v>
      </c>
      <c r="G43" s="447"/>
      <c r="H43" s="85">
        <v>10</v>
      </c>
      <c r="I43" s="422"/>
      <c r="J43" s="422"/>
      <c r="K43" s="422"/>
      <c r="L43" s="422"/>
      <c r="M43" s="422"/>
      <c r="N43" s="422"/>
      <c r="O43" s="422"/>
      <c r="P43" s="421"/>
      <c r="Q43" s="422"/>
      <c r="R43" s="422"/>
      <c r="S43" s="421"/>
      <c r="T43" s="422"/>
    </row>
    <row r="44" spans="1:20" ht="60" customHeight="1" thickBot="1" x14ac:dyDescent="0.45">
      <c r="A44" s="439"/>
      <c r="B44" s="440"/>
      <c r="C44" s="440"/>
      <c r="D44" s="440"/>
      <c r="E44" s="441"/>
      <c r="F44" s="446" t="s">
        <v>151</v>
      </c>
      <c r="G44" s="447"/>
      <c r="H44" s="84">
        <v>0</v>
      </c>
      <c r="I44" s="424"/>
      <c r="J44" s="424"/>
      <c r="K44" s="424"/>
      <c r="L44" s="424"/>
      <c r="M44" s="424"/>
      <c r="N44" s="424"/>
      <c r="O44" s="424"/>
      <c r="P44" s="421"/>
      <c r="Q44" s="422"/>
      <c r="R44" s="424"/>
      <c r="S44" s="421"/>
      <c r="T44" s="422"/>
    </row>
    <row r="45" spans="1:20" ht="60" customHeight="1" x14ac:dyDescent="0.4">
      <c r="A45" s="434" t="s">
        <v>149</v>
      </c>
      <c r="B45" s="435"/>
      <c r="C45" s="435"/>
      <c r="D45" s="435"/>
      <c r="E45" s="436"/>
      <c r="F45" s="442" t="s">
        <v>95</v>
      </c>
      <c r="G45" s="443"/>
      <c r="H45" s="83">
        <v>15</v>
      </c>
      <c r="I45" s="425"/>
      <c r="J45" s="425"/>
      <c r="K45" s="425"/>
      <c r="L45" s="425"/>
      <c r="M45" s="425"/>
      <c r="N45" s="425"/>
      <c r="O45" s="425"/>
      <c r="P45" s="433"/>
      <c r="Q45" s="425"/>
      <c r="R45" s="425"/>
      <c r="S45" s="433"/>
      <c r="T45" s="425"/>
    </row>
    <row r="46" spans="1:20" ht="60" customHeight="1" thickBot="1" x14ac:dyDescent="0.45">
      <c r="A46" s="439"/>
      <c r="B46" s="440"/>
      <c r="C46" s="440"/>
      <c r="D46" s="440"/>
      <c r="E46" s="441"/>
      <c r="F46" s="446" t="s">
        <v>96</v>
      </c>
      <c r="G46" s="447"/>
      <c r="H46" s="84">
        <v>0</v>
      </c>
      <c r="I46" s="424"/>
      <c r="J46" s="424"/>
      <c r="K46" s="424"/>
      <c r="L46" s="424"/>
      <c r="M46" s="424"/>
      <c r="N46" s="424"/>
      <c r="O46" s="424"/>
      <c r="P46" s="423"/>
      <c r="Q46" s="424"/>
      <c r="R46" s="424"/>
      <c r="S46" s="423"/>
      <c r="T46" s="424"/>
    </row>
    <row r="47" spans="1:20" ht="80.099999999999994" customHeight="1" x14ac:dyDescent="0.4">
      <c r="A47" s="434" t="s">
        <v>146</v>
      </c>
      <c r="B47" s="435"/>
      <c r="C47" s="435"/>
      <c r="D47" s="435"/>
      <c r="E47" s="436"/>
      <c r="F47" s="442" t="s">
        <v>78</v>
      </c>
      <c r="G47" s="443"/>
      <c r="H47" s="83">
        <v>15</v>
      </c>
      <c r="I47" s="425"/>
      <c r="J47" s="425"/>
      <c r="K47" s="425"/>
      <c r="L47" s="425"/>
      <c r="M47" s="425"/>
      <c r="N47" s="425"/>
      <c r="O47" s="425"/>
      <c r="P47" s="433"/>
      <c r="Q47" s="425"/>
      <c r="R47" s="425"/>
      <c r="S47" s="433"/>
      <c r="T47" s="425"/>
    </row>
    <row r="48" spans="1:20" ht="80.099999999999994" customHeight="1" thickBot="1" x14ac:dyDescent="0.45">
      <c r="A48" s="439"/>
      <c r="B48" s="440"/>
      <c r="C48" s="440"/>
      <c r="D48" s="440"/>
      <c r="E48" s="441"/>
      <c r="F48" s="446" t="s">
        <v>79</v>
      </c>
      <c r="G48" s="447"/>
      <c r="H48" s="84">
        <v>5</v>
      </c>
      <c r="I48" s="424"/>
      <c r="J48" s="424"/>
      <c r="K48" s="424"/>
      <c r="L48" s="424"/>
      <c r="M48" s="424"/>
      <c r="N48" s="424"/>
      <c r="O48" s="424"/>
      <c r="P48" s="423"/>
      <c r="Q48" s="424"/>
      <c r="R48" s="424"/>
      <c r="S48" s="423"/>
      <c r="T48" s="424"/>
    </row>
    <row r="49" spans="1:20" ht="60" customHeight="1" x14ac:dyDescent="0.4">
      <c r="A49" s="434" t="s">
        <v>164</v>
      </c>
      <c r="B49" s="435"/>
      <c r="C49" s="435"/>
      <c r="D49" s="435"/>
      <c r="E49" s="436"/>
      <c r="F49" s="442" t="s">
        <v>80</v>
      </c>
      <c r="G49" s="443"/>
      <c r="H49" s="83">
        <v>10</v>
      </c>
      <c r="I49" s="425"/>
      <c r="J49" s="425"/>
      <c r="K49" s="425"/>
      <c r="L49" s="425"/>
      <c r="M49" s="425"/>
      <c r="N49" s="425"/>
      <c r="O49" s="425"/>
      <c r="P49" s="421"/>
      <c r="Q49" s="422"/>
      <c r="R49" s="425"/>
      <c r="S49" s="421"/>
      <c r="T49" s="422"/>
    </row>
    <row r="50" spans="1:20" ht="60" customHeight="1" x14ac:dyDescent="0.4">
      <c r="A50" s="437"/>
      <c r="B50" s="399"/>
      <c r="C50" s="399"/>
      <c r="D50" s="399"/>
      <c r="E50" s="438"/>
      <c r="F50" s="444" t="s">
        <v>81</v>
      </c>
      <c r="G50" s="445"/>
      <c r="H50" s="86">
        <v>5</v>
      </c>
      <c r="I50" s="422"/>
      <c r="J50" s="422"/>
      <c r="K50" s="422"/>
      <c r="L50" s="422"/>
      <c r="M50" s="422"/>
      <c r="N50" s="422"/>
      <c r="O50" s="422"/>
      <c r="P50" s="421"/>
      <c r="Q50" s="422"/>
      <c r="R50" s="422"/>
      <c r="S50" s="421"/>
      <c r="T50" s="422"/>
    </row>
    <row r="51" spans="1:20" ht="60" customHeight="1" thickBot="1" x14ac:dyDescent="0.45">
      <c r="A51" s="439"/>
      <c r="B51" s="440"/>
      <c r="C51" s="440"/>
      <c r="D51" s="440"/>
      <c r="E51" s="441"/>
      <c r="F51" s="446" t="s">
        <v>82</v>
      </c>
      <c r="G51" s="447"/>
      <c r="H51" s="84">
        <v>0</v>
      </c>
      <c r="I51" s="424"/>
      <c r="J51" s="424"/>
      <c r="K51" s="424"/>
      <c r="L51" s="424"/>
      <c r="M51" s="424"/>
      <c r="N51" s="424"/>
      <c r="O51" s="424"/>
      <c r="P51" s="423"/>
      <c r="Q51" s="424"/>
      <c r="R51" s="424"/>
      <c r="S51" s="423"/>
      <c r="T51" s="424"/>
    </row>
    <row r="52" spans="1:20" ht="30" customHeight="1" x14ac:dyDescent="0.4">
      <c r="A52" s="415" t="s">
        <v>83</v>
      </c>
      <c r="B52" s="415"/>
      <c r="C52" s="415"/>
      <c r="D52" s="415"/>
      <c r="E52" s="415"/>
      <c r="F52" s="415"/>
      <c r="G52" s="415"/>
      <c r="H52" s="58">
        <f>H36+H38+H40+H42+H45+H47+H49</f>
        <v>100</v>
      </c>
      <c r="I52" s="416">
        <f>SUM(I36:I51)</f>
        <v>0</v>
      </c>
      <c r="J52" s="417"/>
      <c r="K52" s="416">
        <f>SUM(K36:K51)</f>
        <v>0</v>
      </c>
      <c r="L52" s="417"/>
      <c r="M52" s="416">
        <f>SUM(M36:M51)</f>
        <v>0</v>
      </c>
      <c r="N52" s="417"/>
      <c r="O52" s="414">
        <f>SUM(O36:O51)</f>
        <v>0</v>
      </c>
      <c r="P52" s="414"/>
      <c r="Q52" s="414"/>
      <c r="R52" s="414">
        <f>SUM(R36:R51)</f>
        <v>0</v>
      </c>
      <c r="S52" s="414"/>
      <c r="T52" s="414"/>
    </row>
    <row r="53" spans="1:20" ht="60" customHeight="1" x14ac:dyDescent="0.65">
      <c r="A53" s="398" t="s">
        <v>141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</row>
    <row r="54" spans="1:20" ht="106.5" customHeight="1" x14ac:dyDescent="0.65">
      <c r="A54" s="426" t="s">
        <v>67</v>
      </c>
      <c r="B54" s="426"/>
      <c r="C54" s="426"/>
      <c r="D54" s="426"/>
      <c r="E54" s="426"/>
      <c r="F54" s="426"/>
      <c r="G54" s="426"/>
      <c r="H54" s="99" t="s">
        <v>68</v>
      </c>
      <c r="I54" s="82" t="s">
        <v>69</v>
      </c>
      <c r="J54" s="100" t="s">
        <v>130</v>
      </c>
      <c r="K54" s="82" t="s">
        <v>70</v>
      </c>
      <c r="L54" s="100" t="s">
        <v>130</v>
      </c>
      <c r="M54" s="82" t="s">
        <v>71</v>
      </c>
      <c r="N54" s="100" t="s">
        <v>130</v>
      </c>
      <c r="O54" s="100" t="s">
        <v>72</v>
      </c>
      <c r="P54" s="427" t="s">
        <v>130</v>
      </c>
      <c r="Q54" s="428"/>
      <c r="R54" s="100" t="s">
        <v>73</v>
      </c>
      <c r="S54" s="429" t="s">
        <v>130</v>
      </c>
      <c r="T54" s="429"/>
    </row>
    <row r="55" spans="1:20" ht="60" customHeight="1" x14ac:dyDescent="0.4">
      <c r="A55" s="399" t="s">
        <v>131</v>
      </c>
      <c r="B55" s="399"/>
      <c r="C55" s="399"/>
      <c r="D55" s="399"/>
      <c r="E55" s="399"/>
      <c r="F55" s="392" t="s">
        <v>145</v>
      </c>
      <c r="G55" s="392"/>
      <c r="H55" s="97">
        <v>100</v>
      </c>
      <c r="I55" s="418"/>
      <c r="J55" s="430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0" ht="60" customHeight="1" x14ac:dyDescent="0.4">
      <c r="A56" s="399"/>
      <c r="B56" s="399"/>
      <c r="C56" s="399"/>
      <c r="D56" s="399"/>
      <c r="E56" s="399"/>
      <c r="F56" s="392" t="s">
        <v>132</v>
      </c>
      <c r="G56" s="392"/>
      <c r="H56" s="97">
        <v>50</v>
      </c>
      <c r="I56" s="418"/>
      <c r="J56" s="431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0" ht="60" customHeight="1" x14ac:dyDescent="0.4">
      <c r="A57" s="399"/>
      <c r="B57" s="399"/>
      <c r="C57" s="399"/>
      <c r="D57" s="399"/>
      <c r="E57" s="399"/>
      <c r="F57" s="392" t="s">
        <v>133</v>
      </c>
      <c r="G57" s="392"/>
      <c r="H57" s="97">
        <v>0</v>
      </c>
      <c r="I57" s="418"/>
      <c r="J57" s="432"/>
      <c r="K57" s="418"/>
      <c r="L57" s="418"/>
      <c r="M57" s="418"/>
      <c r="N57" s="418"/>
      <c r="O57" s="418"/>
      <c r="P57" s="418"/>
      <c r="Q57" s="418"/>
      <c r="R57" s="418"/>
      <c r="S57" s="418"/>
      <c r="T57" s="418"/>
    </row>
    <row r="58" spans="1:20" ht="30" customHeight="1" x14ac:dyDescent="0.4">
      <c r="A58" s="419" t="s">
        <v>83</v>
      </c>
      <c r="B58" s="419"/>
      <c r="C58" s="419"/>
      <c r="D58" s="419"/>
      <c r="E58" s="419"/>
      <c r="F58" s="419"/>
      <c r="G58" s="419"/>
      <c r="H58" s="419"/>
      <c r="I58" s="420">
        <f>I55</f>
        <v>0</v>
      </c>
      <c r="J58" s="420"/>
      <c r="K58" s="420">
        <f>K55</f>
        <v>0</v>
      </c>
      <c r="L58" s="420"/>
      <c r="M58" s="420">
        <f>M55</f>
        <v>0</v>
      </c>
      <c r="N58" s="420"/>
      <c r="O58" s="414">
        <f>O55</f>
        <v>0</v>
      </c>
      <c r="P58" s="414"/>
      <c r="Q58" s="414"/>
      <c r="R58" s="414">
        <f>R55</f>
        <v>0</v>
      </c>
      <c r="S58" s="414"/>
      <c r="T58" s="414"/>
    </row>
    <row r="59" spans="1:20" ht="60" customHeight="1" x14ac:dyDescent="0.65">
      <c r="A59" s="398" t="s">
        <v>139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</row>
    <row r="60" spans="1:20" ht="60" customHeight="1" x14ac:dyDescent="0.4">
      <c r="A60" s="399" t="s">
        <v>142</v>
      </c>
      <c r="B60" s="399"/>
      <c r="C60" s="399"/>
      <c r="D60" s="399"/>
      <c r="E60" s="399"/>
      <c r="F60" s="402" t="s">
        <v>136</v>
      </c>
      <c r="G60" s="403"/>
      <c r="H60" s="404"/>
      <c r="I60" s="405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06"/>
      <c r="K60" s="405">
        <f t="shared" ref="K60" si="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06"/>
      <c r="M60" s="405">
        <f t="shared" ref="M60" si="1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06"/>
      <c r="O60" s="405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11"/>
      <c r="Q60" s="411"/>
      <c r="R60" s="405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11"/>
      <c r="T60" s="411"/>
    </row>
    <row r="61" spans="1:20" ht="60" customHeight="1" x14ac:dyDescent="0.4">
      <c r="A61" s="399"/>
      <c r="B61" s="399"/>
      <c r="C61" s="399"/>
      <c r="D61" s="399"/>
      <c r="E61" s="399"/>
      <c r="F61" s="402" t="s">
        <v>137</v>
      </c>
      <c r="G61" s="403"/>
      <c r="H61" s="404"/>
      <c r="I61" s="407"/>
      <c r="J61" s="408"/>
      <c r="K61" s="407"/>
      <c r="L61" s="408"/>
      <c r="M61" s="407"/>
      <c r="N61" s="408"/>
      <c r="O61" s="407"/>
      <c r="P61" s="412"/>
      <c r="Q61" s="412"/>
      <c r="R61" s="407"/>
      <c r="S61" s="412"/>
      <c r="T61" s="412"/>
    </row>
    <row r="62" spans="1:20" ht="60" customHeight="1" x14ac:dyDescent="0.4">
      <c r="A62" s="399"/>
      <c r="B62" s="399"/>
      <c r="C62" s="399"/>
      <c r="D62" s="399"/>
      <c r="E62" s="399"/>
      <c r="F62" s="402" t="s">
        <v>138</v>
      </c>
      <c r="G62" s="403"/>
      <c r="H62" s="404"/>
      <c r="I62" s="409"/>
      <c r="J62" s="410"/>
      <c r="K62" s="409"/>
      <c r="L62" s="410"/>
      <c r="M62" s="409"/>
      <c r="N62" s="410"/>
      <c r="O62" s="409"/>
      <c r="P62" s="413"/>
      <c r="Q62" s="413"/>
      <c r="R62" s="409"/>
      <c r="S62" s="413"/>
      <c r="T62" s="413"/>
    </row>
    <row r="63" spans="1:20" ht="60" customHeight="1" x14ac:dyDescent="0.65">
      <c r="A63" s="398" t="s">
        <v>134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</row>
    <row r="64" spans="1:20" ht="60" customHeight="1" x14ac:dyDescent="0.4">
      <c r="A64" s="399" t="s">
        <v>135</v>
      </c>
      <c r="B64" s="399"/>
      <c r="C64" s="399"/>
      <c r="D64" s="399"/>
      <c r="E64" s="399"/>
      <c r="F64" s="392" t="s">
        <v>136</v>
      </c>
      <c r="G64" s="392"/>
      <c r="H64" s="97">
        <v>100</v>
      </c>
      <c r="I64" s="400" t="str">
        <f>IF(SUM(I60:T62)=0,"BAJO",IF(SUM(I60:T62)/COUNTIF(I60:T62,"&gt;0")&lt;50,"BAJO",IF(SUM(I60:T62)/COUNTIF(I60:T62,"&gt;0")=100,"FUERTE",IF(SUM(I60:T62)/COUNTIF(I60:T62,"&gt;0")&lt;=99,"MODERADO"))))</f>
        <v>BAJO</v>
      </c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4" ht="60" customHeight="1" x14ac:dyDescent="0.4">
      <c r="A65" s="399"/>
      <c r="B65" s="399"/>
      <c r="C65" s="399"/>
      <c r="D65" s="399"/>
      <c r="E65" s="399"/>
      <c r="F65" s="392" t="s">
        <v>137</v>
      </c>
      <c r="G65" s="392"/>
      <c r="H65" s="97">
        <v>50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4" ht="60" customHeight="1" x14ac:dyDescent="0.4">
      <c r="A66" s="399"/>
      <c r="B66" s="399"/>
      <c r="C66" s="399"/>
      <c r="D66" s="399"/>
      <c r="E66" s="399"/>
      <c r="F66" s="392" t="s">
        <v>138</v>
      </c>
      <c r="G66" s="392"/>
      <c r="H66" s="97">
        <v>0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7" spans="1:24" ht="30" customHeight="1" x14ac:dyDescent="0.4">
      <c r="A67" s="31"/>
      <c r="B67" s="31"/>
      <c r="C67" s="3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9"/>
      <c r="P67" s="30"/>
      <c r="Q67" s="30"/>
      <c r="R67" s="30"/>
      <c r="S67" s="30"/>
      <c r="T67" s="30"/>
    </row>
    <row r="68" spans="1:24" ht="30" customHeight="1" x14ac:dyDescent="0.4">
      <c r="A68" s="25"/>
      <c r="B68" s="25"/>
      <c r="C68" s="26"/>
      <c r="D68" s="26"/>
      <c r="E68" s="26"/>
      <c r="F68" s="26"/>
      <c r="G68" s="26"/>
      <c r="H68" s="26"/>
      <c r="I68" s="26"/>
      <c r="J68" s="64"/>
      <c r="K68" s="64"/>
      <c r="L68" s="42"/>
      <c r="M68" s="42"/>
      <c r="N68" s="34"/>
      <c r="O68" s="43"/>
      <c r="P68" s="32"/>
      <c r="Q68" s="32"/>
      <c r="R68" s="32"/>
      <c r="S68" s="32"/>
      <c r="T68" s="32"/>
    </row>
    <row r="69" spans="1:24" ht="69" customHeight="1" x14ac:dyDescent="0.4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4" ht="30" customHeight="1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4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62"/>
      <c r="V71" s="62"/>
      <c r="W71" s="62"/>
      <c r="X71" s="62"/>
    </row>
    <row r="72" spans="1:24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  <c r="U72" s="62"/>
      <c r="V72" s="62"/>
      <c r="W72" s="62"/>
      <c r="X72" s="62"/>
    </row>
    <row r="73" spans="1:24" s="61" customFormat="1" ht="50.1" customHeight="1" x14ac:dyDescent="0.45">
      <c r="A73" s="393">
        <f>A12</f>
        <v>0</v>
      </c>
      <c r="B73" s="393"/>
      <c r="C73" s="393"/>
      <c r="D73" s="393"/>
      <c r="E73" s="393"/>
      <c r="F73" s="393"/>
      <c r="G73" s="393"/>
      <c r="H73" s="394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  <c r="U73" s="62"/>
      <c r="V73" s="62"/>
      <c r="W73" s="62"/>
      <c r="X73" s="62"/>
    </row>
    <row r="74" spans="1:24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  <c r="U74" s="62"/>
      <c r="V74" s="62"/>
      <c r="W74" s="62"/>
      <c r="X74" s="62"/>
    </row>
    <row r="75" spans="1:24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62"/>
      <c r="V75" s="62"/>
      <c r="W75" s="62"/>
      <c r="X75" s="62"/>
    </row>
    <row r="76" spans="1:24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  <c r="U76" s="62"/>
      <c r="V76" s="62"/>
      <c r="W76" s="62"/>
      <c r="X76" s="62"/>
    </row>
    <row r="77" spans="1:24" s="61" customFormat="1" ht="50.1" customHeight="1" x14ac:dyDescent="0.45">
      <c r="A77" s="393" t="e">
        <f>O12</f>
        <v>#DIV/0!</v>
      </c>
      <c r="B77" s="393"/>
      <c r="C77" s="393"/>
      <c r="D77" s="393"/>
      <c r="E77" s="393"/>
      <c r="F77" s="393"/>
      <c r="G77" s="393"/>
      <c r="H77" s="397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397"/>
      <c r="J77" s="397"/>
      <c r="K77" s="397"/>
      <c r="L77" s="397"/>
      <c r="M77" s="397"/>
      <c r="N77" s="397"/>
      <c r="O77" s="393" t="e">
        <f>IF(A77-H77=0,"1",A77-H77)</f>
        <v>#DIV/0!</v>
      </c>
      <c r="P77" s="393"/>
      <c r="Q77" s="393"/>
      <c r="R77" s="393"/>
      <c r="S77" s="393"/>
      <c r="T77" s="393"/>
      <c r="U77" s="62"/>
      <c r="V77" s="62"/>
      <c r="W77" s="62"/>
      <c r="X77" s="62"/>
    </row>
    <row r="78" spans="1:24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  <c r="U78" s="62"/>
      <c r="V78" s="62"/>
      <c r="W78" s="62"/>
      <c r="X78" s="62"/>
    </row>
    <row r="79" spans="1:24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62"/>
      <c r="V79" s="62"/>
      <c r="W79" s="62"/>
      <c r="X79" s="62"/>
    </row>
    <row r="80" spans="1:24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  <c r="U80" s="62"/>
      <c r="V80" s="62"/>
      <c r="W80" s="62"/>
      <c r="X80" s="62"/>
    </row>
    <row r="81" spans="1:24" s="61" customFormat="1" ht="148.5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e">
        <f>O77</f>
        <v>#DIV/0!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394"/>
      <c r="Q81" s="394"/>
      <c r="R81" s="394"/>
      <c r="S81" s="394"/>
      <c r="T81" s="394"/>
      <c r="U81" s="62"/>
      <c r="V81" s="62"/>
      <c r="W81" s="62"/>
      <c r="X81" s="62"/>
    </row>
    <row r="82" spans="1:24" x14ac:dyDescent="0.4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dxfId="32" priority="8" stopIfTrue="1">
      <formula>LEFT(O81,4)="ALTO"</formula>
    </cfRule>
    <cfRule type="expression" dxfId="31" priority="9" stopIfTrue="1">
      <formula>LEFT(O81,8)="MODERADO"</formula>
    </cfRule>
    <cfRule type="expression" dxfId="30" priority="10" stopIfTrue="1">
      <formula>LEFT(O81,7)="EXTREMO"</formula>
    </cfRule>
    <cfRule type="expression" dxfId="29" priority="11" stopIfTrue="1">
      <formula>LEFT(O81,4)="BAJO"</formula>
    </cfRule>
  </conditionalFormatting>
  <conditionalFormatting sqref="I64:T66">
    <cfRule type="containsText" dxfId="28" priority="5" stopIfTrue="1" operator="containsText" text="Fuerte">
      <formula>NOT(ISERROR(SEARCH("Fuerte",I64)))</formula>
    </cfRule>
    <cfRule type="containsText" dxfId="27" priority="6" stopIfTrue="1" operator="containsText" text="Moderado">
      <formula>NOT(ISERROR(SEARCH("Moderado",I64)))</formula>
    </cfRule>
    <cfRule type="containsText" dxfId="26" priority="7" stopIfTrue="1" operator="containsText" text="BAJO">
      <formula>NOT(ISERROR(SEARCH("BAJO",I64)))</formula>
    </cfRule>
  </conditionalFormatting>
  <conditionalFormatting sqref="Q12:T12">
    <cfRule type="containsText" dxfId="25" priority="1" operator="containsText" text="EXTREMO">
      <formula>NOT(ISERROR(SEARCH("EXTREMO",Q12)))</formula>
    </cfRule>
    <cfRule type="containsText" dxfId="24" priority="2" operator="containsText" text="MODERADO">
      <formula>NOT(ISERROR(SEARCH("MODERADO",Q12)))</formula>
    </cfRule>
    <cfRule type="containsText" dxfId="23" priority="3" operator="containsText" text="ALTO">
      <formula>NOT(ISERROR(SEARCH("ALTO",Q12)))</formula>
    </cfRule>
    <cfRule type="containsText" dxfId="22" priority="4" operator="containsText" text="BAJO">
      <formula>NOT(ISERROR(SEARCH("BAJO",Q12)))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6" tint="-0.249977111117893"/>
  </sheetPr>
  <dimension ref="A1:X82"/>
  <sheetViews>
    <sheetView view="pageBreakPreview" topLeftCell="F68" zoomScale="28" zoomScaleNormal="70" zoomScaleSheetLayoutView="28" workbookViewId="0">
      <selection activeCell="B12" sqref="B12:C12"/>
    </sheetView>
  </sheetViews>
  <sheetFormatPr baseColWidth="10" defaultColWidth="11.42578125" defaultRowHeight="28.5" x14ac:dyDescent="0.4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62" customWidth="1"/>
    <col min="22" max="24" width="11.42578125" style="62"/>
    <col min="25" max="16384" width="11.42578125" style="28"/>
  </cols>
  <sheetData>
    <row r="1" spans="1:24" ht="71.25" customHeight="1" x14ac:dyDescent="0.6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4" ht="71.25" customHeight="1" x14ac:dyDescent="0.6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4" ht="71.25" customHeight="1" x14ac:dyDescent="0.6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4" ht="30" customHeight="1" x14ac:dyDescent="0.6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4" ht="66" customHeight="1" x14ac:dyDescent="0.6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4" ht="81" customHeight="1" x14ac:dyDescent="0.4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4" ht="91.5" customHeight="1" x14ac:dyDescent="0.65">
      <c r="A7" s="98">
        <f>'MAPA DE RIESGOS'!A89</f>
        <v>0</v>
      </c>
      <c r="B7" s="494">
        <f>'MAPA DE RIESGOS'!C89</f>
        <v>0</v>
      </c>
      <c r="C7" s="495"/>
      <c r="D7" s="494">
        <f>'MAPA DE RIESGOS'!B89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4" ht="34.5" customHeight="1" x14ac:dyDescent="0.6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4" ht="66" customHeight="1" x14ac:dyDescent="0.65">
      <c r="A9" s="534" t="s">
        <v>123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4" s="48" customFormat="1" ht="50.1" customHeight="1" x14ac:dyDescent="0.4">
      <c r="A10" s="529" t="s">
        <v>50</v>
      </c>
      <c r="B10" s="529" t="s">
        <v>51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8" t="s">
        <v>49</v>
      </c>
      <c r="R10" s="528"/>
      <c r="S10" s="528"/>
      <c r="T10" s="528"/>
      <c r="U10" s="62"/>
      <c r="V10" s="62"/>
      <c r="W10" s="62"/>
      <c r="X10" s="62"/>
    </row>
    <row r="11" spans="1:24" s="48" customFormat="1" ht="73.5" customHeight="1" x14ac:dyDescent="0.4">
      <c r="A11" s="529"/>
      <c r="B11" s="529" t="s">
        <v>53</v>
      </c>
      <c r="C11" s="529"/>
      <c r="D11" s="529" t="s">
        <v>54</v>
      </c>
      <c r="E11" s="529"/>
      <c r="F11" s="529"/>
      <c r="G11" s="529" t="s">
        <v>55</v>
      </c>
      <c r="H11" s="529"/>
      <c r="I11" s="529" t="s">
        <v>56</v>
      </c>
      <c r="J11" s="529"/>
      <c r="K11" s="529" t="s">
        <v>57</v>
      </c>
      <c r="L11" s="529"/>
      <c r="M11" s="529" t="s">
        <v>58</v>
      </c>
      <c r="N11" s="529"/>
      <c r="O11" s="529" t="s">
        <v>52</v>
      </c>
      <c r="P11" s="529"/>
      <c r="Q11" s="528"/>
      <c r="R11" s="528"/>
      <c r="S11" s="528"/>
      <c r="T11" s="528"/>
      <c r="U11" s="62"/>
      <c r="V11" s="62"/>
      <c r="W11" s="62"/>
      <c r="X11" s="62"/>
    </row>
    <row r="12" spans="1:24" s="61" customFormat="1" ht="102" customHeight="1" x14ac:dyDescent="0.65">
      <c r="A12" s="101">
        <f>'MAPA DE RIESGOS'!G89</f>
        <v>0</v>
      </c>
      <c r="B12" s="532"/>
      <c r="C12" s="532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0" t="e">
        <f>ROUND(AVERAGE(B12:N12),0)</f>
        <v>#DIV/0!</v>
      </c>
      <c r="P12" s="530"/>
      <c r="Q12" s="531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1"/>
      <c r="S12" s="531"/>
      <c r="T12" s="531"/>
      <c r="U12" s="62"/>
      <c r="V12" s="62"/>
      <c r="W12" s="62"/>
      <c r="X12" s="62"/>
    </row>
    <row r="13" spans="1:24" ht="47.25" customHeight="1" x14ac:dyDescent="0.65">
      <c r="A13" s="14"/>
      <c r="B13" s="14"/>
      <c r="C13" s="14"/>
      <c r="D13" s="15"/>
      <c r="E13" s="15"/>
      <c r="F13" s="16"/>
      <c r="G13" s="16"/>
      <c r="H13" s="16"/>
      <c r="I13" s="16"/>
      <c r="J13" s="16"/>
      <c r="K13" s="15"/>
      <c r="L13" s="15"/>
      <c r="M13" s="15"/>
      <c r="N13" s="15"/>
      <c r="O13" s="29"/>
      <c r="P13" s="30"/>
      <c r="Q13" s="30"/>
      <c r="R13" s="30"/>
      <c r="S13" s="30"/>
      <c r="T13" s="30"/>
    </row>
    <row r="14" spans="1:24" ht="73.5" customHeight="1" x14ac:dyDescent="0.4">
      <c r="A14" s="479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</row>
    <row r="15" spans="1:24" ht="73.5" customHeight="1" x14ac:dyDescent="0.65">
      <c r="A15" s="489" t="s">
        <v>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4" ht="72" customHeight="1" x14ac:dyDescent="0.4">
      <c r="A16" s="501" t="s">
        <v>173</v>
      </c>
      <c r="B16" s="502"/>
      <c r="C16" s="502"/>
      <c r="D16" s="502"/>
      <c r="E16" s="502"/>
      <c r="F16" s="503"/>
      <c r="G16" s="501" t="s">
        <v>154</v>
      </c>
      <c r="H16" s="502"/>
      <c r="I16" s="502"/>
      <c r="J16" s="502"/>
      <c r="K16" s="502"/>
      <c r="L16" s="502"/>
      <c r="M16" s="502"/>
      <c r="N16" s="503"/>
      <c r="O16" s="398" t="s">
        <v>128</v>
      </c>
      <c r="P16" s="398"/>
      <c r="Q16" s="398"/>
      <c r="R16" s="398"/>
      <c r="S16" s="398"/>
      <c r="T16" s="398"/>
    </row>
    <row r="17" spans="1:20" ht="30" customHeight="1" x14ac:dyDescent="0.4">
      <c r="A17" s="504"/>
      <c r="B17" s="505"/>
      <c r="C17" s="505"/>
      <c r="D17" s="505"/>
      <c r="E17" s="505"/>
      <c r="F17" s="506"/>
      <c r="G17" s="504"/>
      <c r="H17" s="505"/>
      <c r="I17" s="505"/>
      <c r="J17" s="505"/>
      <c r="K17" s="505"/>
      <c r="L17" s="505"/>
      <c r="M17" s="505"/>
      <c r="N17" s="506"/>
      <c r="O17" s="478" t="s">
        <v>1</v>
      </c>
      <c r="P17" s="478"/>
      <c r="Q17" s="478"/>
      <c r="R17" s="478" t="s">
        <v>0</v>
      </c>
      <c r="S17" s="478"/>
      <c r="T17" s="478"/>
    </row>
    <row r="18" spans="1:20" ht="54" customHeight="1" x14ac:dyDescent="0.4">
      <c r="A18" s="507"/>
      <c r="B18" s="508"/>
      <c r="C18" s="508"/>
      <c r="D18" s="508"/>
      <c r="E18" s="508"/>
      <c r="F18" s="509"/>
      <c r="G18" s="507"/>
      <c r="H18" s="508"/>
      <c r="I18" s="508"/>
      <c r="J18" s="508"/>
      <c r="K18" s="508"/>
      <c r="L18" s="508"/>
      <c r="M18" s="508"/>
      <c r="N18" s="509"/>
      <c r="O18" s="100" t="s">
        <v>152</v>
      </c>
      <c r="P18" s="100" t="s">
        <v>153</v>
      </c>
      <c r="Q18" s="100" t="s">
        <v>155</v>
      </c>
      <c r="R18" s="100" t="s">
        <v>152</v>
      </c>
      <c r="S18" s="100" t="s">
        <v>153</v>
      </c>
      <c r="T18" s="100" t="s">
        <v>155</v>
      </c>
    </row>
    <row r="19" spans="1:20" ht="49.5" customHeight="1" x14ac:dyDescent="0.65">
      <c r="A19" s="498">
        <f>'MAPA DE RIESGOS'!E89</f>
        <v>0</v>
      </c>
      <c r="B19" s="499"/>
      <c r="C19" s="499"/>
      <c r="D19" s="499"/>
      <c r="E19" s="499"/>
      <c r="F19" s="500"/>
      <c r="G19" s="87" t="s">
        <v>61</v>
      </c>
      <c r="H19" s="498">
        <f>'MAPA DE RIESGOS'!J89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65">
      <c r="A20" s="498">
        <f>'MAPA DE RIESGOS'!E90</f>
        <v>0</v>
      </c>
      <c r="B20" s="499"/>
      <c r="C20" s="499"/>
      <c r="D20" s="499"/>
      <c r="E20" s="499"/>
      <c r="F20" s="500"/>
      <c r="G20" s="87" t="s">
        <v>62</v>
      </c>
      <c r="H20" s="498">
        <f>'MAPA DE RIESGOS'!J90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65">
      <c r="A21" s="498">
        <f>'MAPA DE RIESGOS'!E91</f>
        <v>0</v>
      </c>
      <c r="B21" s="499"/>
      <c r="C21" s="499"/>
      <c r="D21" s="499"/>
      <c r="E21" s="499"/>
      <c r="F21" s="500"/>
      <c r="G21" s="87" t="s">
        <v>63</v>
      </c>
      <c r="H21" s="498">
        <f>'MAPA DE RIESGOS'!J91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65">
      <c r="A22" s="498">
        <f>'MAPA DE RIESGOS'!E92</f>
        <v>0</v>
      </c>
      <c r="B22" s="499"/>
      <c r="C22" s="499"/>
      <c r="D22" s="499"/>
      <c r="E22" s="499"/>
      <c r="F22" s="500"/>
      <c r="G22" s="87" t="s">
        <v>64</v>
      </c>
      <c r="H22" s="498">
        <f>'MAPA DE RIESGOS'!J92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50.1" customHeight="1" x14ac:dyDescent="0.65">
      <c r="A23" s="498">
        <f>'MAPA DE RIESGOS'!E93</f>
        <v>0</v>
      </c>
      <c r="B23" s="499"/>
      <c r="C23" s="499"/>
      <c r="D23" s="499"/>
      <c r="E23" s="499"/>
      <c r="F23" s="500"/>
      <c r="G23" s="87" t="s">
        <v>65</v>
      </c>
      <c r="H23" s="498">
        <f>'MAPA DE RIESGOS'!J93</f>
        <v>0</v>
      </c>
      <c r="I23" s="499"/>
      <c r="J23" s="499"/>
      <c r="K23" s="499"/>
      <c r="L23" s="499"/>
      <c r="M23" s="499"/>
      <c r="N23" s="499"/>
      <c r="O23" s="60"/>
      <c r="P23" s="60"/>
      <c r="Q23" s="59"/>
      <c r="R23" s="59"/>
      <c r="S23" s="59"/>
      <c r="T23" s="59"/>
    </row>
    <row r="24" spans="1:20" ht="30" customHeight="1" x14ac:dyDescent="0.6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30"/>
      <c r="T24" s="30"/>
    </row>
    <row r="25" spans="1:20" ht="30" customHeight="1" x14ac:dyDescent="0.65">
      <c r="A25" s="20"/>
      <c r="B25" s="20"/>
      <c r="C25" s="21"/>
      <c r="D25" s="21"/>
      <c r="E25" s="33"/>
      <c r="F25" s="33"/>
      <c r="G25" s="33"/>
      <c r="H25" s="33"/>
      <c r="I25" s="33"/>
      <c r="J25" s="22"/>
      <c r="K25" s="22"/>
      <c r="L25" s="23"/>
      <c r="M25" s="23"/>
      <c r="N25" s="24"/>
      <c r="O25" s="34"/>
      <c r="P25" s="35"/>
      <c r="Q25" s="35"/>
      <c r="R25" s="35"/>
      <c r="S25" s="35"/>
      <c r="T25" s="35"/>
    </row>
    <row r="26" spans="1:20" ht="54" customHeight="1" x14ac:dyDescent="0.65">
      <c r="A26" s="451" t="s">
        <v>156</v>
      </c>
      <c r="B26" s="451"/>
      <c r="C26" s="451"/>
      <c r="D26" s="451"/>
      <c r="E26" s="451"/>
      <c r="F26" s="451"/>
      <c r="G26" s="452"/>
      <c r="H26" s="80">
        <f>COUNTIF(O19:O23,"x")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65">
      <c r="A27" s="451" t="s">
        <v>157</v>
      </c>
      <c r="B27" s="451"/>
      <c r="C27" s="451"/>
      <c r="D27" s="451"/>
      <c r="E27" s="451"/>
      <c r="F27" s="451"/>
      <c r="G27" s="452"/>
      <c r="H27" s="80">
        <f>COUNTIF(P19:P23,"x")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65">
      <c r="A28" s="451" t="s">
        <v>158</v>
      </c>
      <c r="B28" s="451"/>
      <c r="C28" s="451"/>
      <c r="D28" s="451"/>
      <c r="E28" s="451"/>
      <c r="F28" s="451"/>
      <c r="G28" s="452"/>
      <c r="H28" s="80">
        <f>COUNTIF(Q19:Q23,"x")</f>
        <v>0</v>
      </c>
      <c r="I28" s="20"/>
      <c r="J28" s="20"/>
      <c r="K28" s="20"/>
      <c r="L28" s="23"/>
      <c r="M28" s="23"/>
      <c r="N28" s="36"/>
      <c r="O28" s="37"/>
      <c r="P28" s="38"/>
      <c r="Q28" s="38"/>
      <c r="R28" s="38"/>
      <c r="S28" s="38"/>
      <c r="T28" s="38"/>
    </row>
    <row r="29" spans="1:20" ht="54" customHeight="1" x14ac:dyDescent="0.65">
      <c r="A29" s="451" t="s">
        <v>159</v>
      </c>
      <c r="B29" s="451"/>
      <c r="C29" s="451"/>
      <c r="D29" s="451"/>
      <c r="E29" s="451"/>
      <c r="F29" s="451"/>
      <c r="G29" s="452"/>
      <c r="H29" s="80">
        <f>COUNTIF(R19:R23,"x")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65">
      <c r="A30" s="451" t="s">
        <v>160</v>
      </c>
      <c r="B30" s="451"/>
      <c r="C30" s="451"/>
      <c r="D30" s="451"/>
      <c r="E30" s="451"/>
      <c r="F30" s="451"/>
      <c r="G30" s="452"/>
      <c r="H30" s="80">
        <f>COUNTIF(S19:S23,"x")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54" customHeight="1" x14ac:dyDescent="0.65">
      <c r="A31" s="451" t="s">
        <v>161</v>
      </c>
      <c r="B31" s="451"/>
      <c r="C31" s="451"/>
      <c r="D31" s="451"/>
      <c r="E31" s="451"/>
      <c r="F31" s="451"/>
      <c r="G31" s="452"/>
      <c r="H31" s="80">
        <f>COUNTIF(T19:T23,"x")</f>
        <v>0</v>
      </c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30" customHeight="1" x14ac:dyDescent="0.65">
      <c r="A32" s="57"/>
      <c r="B32" s="57"/>
      <c r="C32" s="57"/>
      <c r="D32" s="57"/>
      <c r="E32" s="57"/>
      <c r="F32" s="57"/>
      <c r="G32" s="57"/>
      <c r="H32" s="45"/>
      <c r="I32" s="24"/>
      <c r="J32" s="24"/>
      <c r="K32" s="24"/>
      <c r="L32" s="39"/>
      <c r="M32" s="39"/>
      <c r="N32" s="39"/>
      <c r="O32" s="40"/>
      <c r="P32" s="41"/>
      <c r="Q32" s="41"/>
      <c r="R32" s="41"/>
      <c r="S32" s="41"/>
      <c r="T32" s="41"/>
    </row>
    <row r="33" spans="1:20" ht="78" customHeight="1" x14ac:dyDescent="0.4">
      <c r="A33" s="453" t="s">
        <v>66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</row>
    <row r="34" spans="1:20" ht="78" customHeight="1" x14ac:dyDescent="0.4">
      <c r="A34" s="454" t="s">
        <v>140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6"/>
    </row>
    <row r="35" spans="1:20" ht="106.5" customHeight="1" thickBot="1" x14ac:dyDescent="0.7">
      <c r="A35" s="426" t="s">
        <v>67</v>
      </c>
      <c r="B35" s="426"/>
      <c r="C35" s="426"/>
      <c r="D35" s="426"/>
      <c r="E35" s="426"/>
      <c r="F35" s="426"/>
      <c r="G35" s="426"/>
      <c r="H35" s="99" t="s">
        <v>68</v>
      </c>
      <c r="I35" s="82" t="s">
        <v>69</v>
      </c>
      <c r="J35" s="100" t="s">
        <v>130</v>
      </c>
      <c r="K35" s="82" t="s">
        <v>70</v>
      </c>
      <c r="L35" s="100" t="s">
        <v>130</v>
      </c>
      <c r="M35" s="82" t="s">
        <v>71</v>
      </c>
      <c r="N35" s="100" t="s">
        <v>130</v>
      </c>
      <c r="O35" s="100" t="s">
        <v>72</v>
      </c>
      <c r="P35" s="427" t="s">
        <v>130</v>
      </c>
      <c r="Q35" s="428"/>
      <c r="R35" s="100" t="s">
        <v>73</v>
      </c>
      <c r="S35" s="429" t="s">
        <v>130</v>
      </c>
      <c r="T35" s="429"/>
    </row>
    <row r="36" spans="1:20" ht="60" customHeight="1" x14ac:dyDescent="0.4">
      <c r="A36" s="434" t="s">
        <v>144</v>
      </c>
      <c r="B36" s="435"/>
      <c r="C36" s="435"/>
      <c r="D36" s="435"/>
      <c r="E36" s="436"/>
      <c r="F36" s="442" t="s">
        <v>95</v>
      </c>
      <c r="G36" s="443"/>
      <c r="H36" s="83">
        <v>15</v>
      </c>
      <c r="I36" s="425"/>
      <c r="J36" s="422"/>
      <c r="K36" s="425"/>
      <c r="L36" s="422"/>
      <c r="M36" s="425"/>
      <c r="N36" s="425"/>
      <c r="O36" s="425"/>
      <c r="P36" s="433"/>
      <c r="Q36" s="425"/>
      <c r="R36" s="425"/>
      <c r="S36" s="433"/>
      <c r="T36" s="425"/>
    </row>
    <row r="37" spans="1:20" ht="60" customHeight="1" thickBot="1" x14ac:dyDescent="0.45">
      <c r="A37" s="439"/>
      <c r="B37" s="440"/>
      <c r="C37" s="440"/>
      <c r="D37" s="440"/>
      <c r="E37" s="441"/>
      <c r="F37" s="446" t="s">
        <v>96</v>
      </c>
      <c r="G37" s="447"/>
      <c r="H37" s="84">
        <v>0</v>
      </c>
      <c r="I37" s="424"/>
      <c r="J37" s="424"/>
      <c r="K37" s="424"/>
      <c r="L37" s="424"/>
      <c r="M37" s="424"/>
      <c r="N37" s="424"/>
      <c r="O37" s="424"/>
      <c r="P37" s="421"/>
      <c r="Q37" s="422"/>
      <c r="R37" s="424"/>
      <c r="S37" s="421"/>
      <c r="T37" s="422"/>
    </row>
    <row r="38" spans="1:20" ht="60" customHeight="1" x14ac:dyDescent="0.4">
      <c r="A38" s="434" t="s">
        <v>147</v>
      </c>
      <c r="B38" s="435"/>
      <c r="C38" s="435"/>
      <c r="D38" s="435"/>
      <c r="E38" s="436"/>
      <c r="F38" s="442" t="s">
        <v>95</v>
      </c>
      <c r="G38" s="443"/>
      <c r="H38" s="83">
        <v>15</v>
      </c>
      <c r="I38" s="425"/>
      <c r="J38" s="425"/>
      <c r="K38" s="425"/>
      <c r="L38" s="425"/>
      <c r="M38" s="425"/>
      <c r="N38" s="425"/>
      <c r="O38" s="425"/>
      <c r="P38" s="433"/>
      <c r="Q38" s="425"/>
      <c r="R38" s="425"/>
      <c r="S38" s="433"/>
      <c r="T38" s="425"/>
    </row>
    <row r="39" spans="1:20" ht="60" customHeight="1" thickBot="1" x14ac:dyDescent="0.45">
      <c r="A39" s="439"/>
      <c r="B39" s="440"/>
      <c r="C39" s="440"/>
      <c r="D39" s="440"/>
      <c r="E39" s="441"/>
      <c r="F39" s="446" t="s">
        <v>96</v>
      </c>
      <c r="G39" s="447"/>
      <c r="H39" s="84">
        <v>0</v>
      </c>
      <c r="I39" s="424"/>
      <c r="J39" s="424"/>
      <c r="K39" s="424"/>
      <c r="L39" s="424"/>
      <c r="M39" s="424"/>
      <c r="N39" s="424"/>
      <c r="O39" s="424"/>
      <c r="P39" s="421"/>
      <c r="Q39" s="422"/>
      <c r="R39" s="424"/>
      <c r="S39" s="421"/>
      <c r="T39" s="422"/>
    </row>
    <row r="40" spans="1:20" ht="60" customHeight="1" x14ac:dyDescent="0.4">
      <c r="A40" s="434" t="s">
        <v>143</v>
      </c>
      <c r="B40" s="435"/>
      <c r="C40" s="435"/>
      <c r="D40" s="435"/>
      <c r="E40" s="436"/>
      <c r="F40" s="442" t="s">
        <v>74</v>
      </c>
      <c r="G40" s="443"/>
      <c r="H40" s="83">
        <v>15</v>
      </c>
      <c r="I40" s="425"/>
      <c r="J40" s="425"/>
      <c r="K40" s="425"/>
      <c r="L40" s="425"/>
      <c r="M40" s="425"/>
      <c r="N40" s="425"/>
      <c r="O40" s="425"/>
      <c r="P40" s="433"/>
      <c r="Q40" s="425"/>
      <c r="R40" s="425"/>
      <c r="S40" s="433"/>
      <c r="T40" s="425"/>
    </row>
    <row r="41" spans="1:20" ht="60" customHeight="1" thickBot="1" x14ac:dyDescent="0.45">
      <c r="A41" s="439"/>
      <c r="B41" s="440"/>
      <c r="C41" s="440"/>
      <c r="D41" s="440"/>
      <c r="E41" s="441"/>
      <c r="F41" s="446" t="s">
        <v>75</v>
      </c>
      <c r="G41" s="447"/>
      <c r="H41" s="84">
        <v>0</v>
      </c>
      <c r="I41" s="424"/>
      <c r="J41" s="424"/>
      <c r="K41" s="424"/>
      <c r="L41" s="424"/>
      <c r="M41" s="424"/>
      <c r="N41" s="424"/>
      <c r="O41" s="424"/>
      <c r="P41" s="421"/>
      <c r="Q41" s="422"/>
      <c r="R41" s="424"/>
      <c r="S41" s="421"/>
      <c r="T41" s="422"/>
    </row>
    <row r="42" spans="1:20" ht="60" customHeight="1" x14ac:dyDescent="0.4">
      <c r="A42" s="434" t="s">
        <v>150</v>
      </c>
      <c r="B42" s="435"/>
      <c r="C42" s="435"/>
      <c r="D42" s="435"/>
      <c r="E42" s="436"/>
      <c r="F42" s="442" t="s">
        <v>76</v>
      </c>
      <c r="G42" s="443"/>
      <c r="H42" s="83">
        <v>15</v>
      </c>
      <c r="I42" s="425"/>
      <c r="J42" s="425"/>
      <c r="K42" s="425"/>
      <c r="L42" s="425"/>
      <c r="M42" s="425"/>
      <c r="N42" s="425"/>
      <c r="O42" s="425"/>
      <c r="P42" s="433"/>
      <c r="Q42" s="425"/>
      <c r="R42" s="425"/>
      <c r="S42" s="433"/>
      <c r="T42" s="425"/>
    </row>
    <row r="43" spans="1:20" ht="60" customHeight="1" thickBot="1" x14ac:dyDescent="0.45">
      <c r="A43" s="448"/>
      <c r="B43" s="449"/>
      <c r="C43" s="449"/>
      <c r="D43" s="449"/>
      <c r="E43" s="450"/>
      <c r="F43" s="446" t="s">
        <v>77</v>
      </c>
      <c r="G43" s="447"/>
      <c r="H43" s="85">
        <v>10</v>
      </c>
      <c r="I43" s="422"/>
      <c r="J43" s="422"/>
      <c r="K43" s="422"/>
      <c r="L43" s="422"/>
      <c r="M43" s="422"/>
      <c r="N43" s="422"/>
      <c r="O43" s="422"/>
      <c r="P43" s="421"/>
      <c r="Q43" s="422"/>
      <c r="R43" s="422"/>
      <c r="S43" s="421"/>
      <c r="T43" s="422"/>
    </row>
    <row r="44" spans="1:20" ht="60" customHeight="1" thickBot="1" x14ac:dyDescent="0.45">
      <c r="A44" s="439"/>
      <c r="B44" s="440"/>
      <c r="C44" s="440"/>
      <c r="D44" s="440"/>
      <c r="E44" s="441"/>
      <c r="F44" s="446" t="s">
        <v>151</v>
      </c>
      <c r="G44" s="447"/>
      <c r="H44" s="84">
        <v>0</v>
      </c>
      <c r="I44" s="424"/>
      <c r="J44" s="424"/>
      <c r="K44" s="424"/>
      <c r="L44" s="424"/>
      <c r="M44" s="424"/>
      <c r="N44" s="424"/>
      <c r="O44" s="424"/>
      <c r="P44" s="421"/>
      <c r="Q44" s="422"/>
      <c r="R44" s="424"/>
      <c r="S44" s="421"/>
      <c r="T44" s="422"/>
    </row>
    <row r="45" spans="1:20" ht="60" customHeight="1" x14ac:dyDescent="0.4">
      <c r="A45" s="434" t="s">
        <v>149</v>
      </c>
      <c r="B45" s="435"/>
      <c r="C45" s="435"/>
      <c r="D45" s="435"/>
      <c r="E45" s="436"/>
      <c r="F45" s="442" t="s">
        <v>95</v>
      </c>
      <c r="G45" s="443"/>
      <c r="H45" s="83">
        <v>15</v>
      </c>
      <c r="I45" s="425"/>
      <c r="J45" s="425"/>
      <c r="K45" s="425"/>
      <c r="L45" s="425"/>
      <c r="M45" s="425"/>
      <c r="N45" s="425"/>
      <c r="O45" s="425"/>
      <c r="P45" s="433"/>
      <c r="Q45" s="425"/>
      <c r="R45" s="425"/>
      <c r="S45" s="433"/>
      <c r="T45" s="425"/>
    </row>
    <row r="46" spans="1:20" ht="60" customHeight="1" thickBot="1" x14ac:dyDescent="0.45">
      <c r="A46" s="439"/>
      <c r="B46" s="440"/>
      <c r="C46" s="440"/>
      <c r="D46" s="440"/>
      <c r="E46" s="441"/>
      <c r="F46" s="446" t="s">
        <v>96</v>
      </c>
      <c r="G46" s="447"/>
      <c r="H46" s="84">
        <v>0</v>
      </c>
      <c r="I46" s="424"/>
      <c r="J46" s="424"/>
      <c r="K46" s="424"/>
      <c r="L46" s="424"/>
      <c r="M46" s="424"/>
      <c r="N46" s="424"/>
      <c r="O46" s="424"/>
      <c r="P46" s="423"/>
      <c r="Q46" s="424"/>
      <c r="R46" s="424"/>
      <c r="S46" s="423"/>
      <c r="T46" s="424"/>
    </row>
    <row r="47" spans="1:20" ht="80.099999999999994" customHeight="1" x14ac:dyDescent="0.4">
      <c r="A47" s="434" t="s">
        <v>146</v>
      </c>
      <c r="B47" s="435"/>
      <c r="C47" s="435"/>
      <c r="D47" s="435"/>
      <c r="E47" s="436"/>
      <c r="F47" s="442" t="s">
        <v>78</v>
      </c>
      <c r="G47" s="443"/>
      <c r="H47" s="83">
        <v>15</v>
      </c>
      <c r="I47" s="425"/>
      <c r="J47" s="425"/>
      <c r="K47" s="425"/>
      <c r="L47" s="425"/>
      <c r="M47" s="425"/>
      <c r="N47" s="425"/>
      <c r="O47" s="425"/>
      <c r="P47" s="433"/>
      <c r="Q47" s="425"/>
      <c r="R47" s="425"/>
      <c r="S47" s="433"/>
      <c r="T47" s="425"/>
    </row>
    <row r="48" spans="1:20" ht="80.099999999999994" customHeight="1" thickBot="1" x14ac:dyDescent="0.45">
      <c r="A48" s="439"/>
      <c r="B48" s="440"/>
      <c r="C48" s="440"/>
      <c r="D48" s="440"/>
      <c r="E48" s="441"/>
      <c r="F48" s="446" t="s">
        <v>79</v>
      </c>
      <c r="G48" s="447"/>
      <c r="H48" s="84">
        <v>5</v>
      </c>
      <c r="I48" s="424"/>
      <c r="J48" s="424"/>
      <c r="K48" s="424"/>
      <c r="L48" s="424"/>
      <c r="M48" s="424"/>
      <c r="N48" s="424"/>
      <c r="O48" s="424"/>
      <c r="P48" s="423"/>
      <c r="Q48" s="424"/>
      <c r="R48" s="424"/>
      <c r="S48" s="423"/>
      <c r="T48" s="424"/>
    </row>
    <row r="49" spans="1:20" ht="60" customHeight="1" x14ac:dyDescent="0.4">
      <c r="A49" s="434" t="s">
        <v>164</v>
      </c>
      <c r="B49" s="435"/>
      <c r="C49" s="435"/>
      <c r="D49" s="435"/>
      <c r="E49" s="436"/>
      <c r="F49" s="442" t="s">
        <v>80</v>
      </c>
      <c r="G49" s="443"/>
      <c r="H49" s="83">
        <v>10</v>
      </c>
      <c r="I49" s="425"/>
      <c r="J49" s="425"/>
      <c r="K49" s="425"/>
      <c r="L49" s="425"/>
      <c r="M49" s="425"/>
      <c r="N49" s="425"/>
      <c r="O49" s="425"/>
      <c r="P49" s="421"/>
      <c r="Q49" s="422"/>
      <c r="R49" s="425"/>
      <c r="S49" s="421"/>
      <c r="T49" s="422"/>
    </row>
    <row r="50" spans="1:20" ht="60" customHeight="1" x14ac:dyDescent="0.4">
      <c r="A50" s="437"/>
      <c r="B50" s="399"/>
      <c r="C50" s="399"/>
      <c r="D50" s="399"/>
      <c r="E50" s="438"/>
      <c r="F50" s="444" t="s">
        <v>81</v>
      </c>
      <c r="G50" s="445"/>
      <c r="H50" s="86">
        <v>5</v>
      </c>
      <c r="I50" s="422"/>
      <c r="J50" s="422"/>
      <c r="K50" s="422"/>
      <c r="L50" s="422"/>
      <c r="M50" s="422"/>
      <c r="N50" s="422"/>
      <c r="O50" s="422"/>
      <c r="P50" s="421"/>
      <c r="Q50" s="422"/>
      <c r="R50" s="422"/>
      <c r="S50" s="421"/>
      <c r="T50" s="422"/>
    </row>
    <row r="51" spans="1:20" ht="60" customHeight="1" thickBot="1" x14ac:dyDescent="0.45">
      <c r="A51" s="439"/>
      <c r="B51" s="440"/>
      <c r="C51" s="440"/>
      <c r="D51" s="440"/>
      <c r="E51" s="441"/>
      <c r="F51" s="446" t="s">
        <v>82</v>
      </c>
      <c r="G51" s="447"/>
      <c r="H51" s="84">
        <v>0</v>
      </c>
      <c r="I51" s="424"/>
      <c r="J51" s="424"/>
      <c r="K51" s="424"/>
      <c r="L51" s="424"/>
      <c r="M51" s="424"/>
      <c r="N51" s="424"/>
      <c r="O51" s="424"/>
      <c r="P51" s="423"/>
      <c r="Q51" s="424"/>
      <c r="R51" s="424"/>
      <c r="S51" s="423"/>
      <c r="T51" s="424"/>
    </row>
    <row r="52" spans="1:20" ht="30" customHeight="1" x14ac:dyDescent="0.4">
      <c r="A52" s="415" t="s">
        <v>83</v>
      </c>
      <c r="B52" s="415"/>
      <c r="C52" s="415"/>
      <c r="D52" s="415"/>
      <c r="E52" s="415"/>
      <c r="F52" s="415"/>
      <c r="G52" s="415"/>
      <c r="H52" s="58">
        <f>H36+H38+H40+H42+H45+H47+H49</f>
        <v>100</v>
      </c>
      <c r="I52" s="416">
        <f>SUM(I36:I51)</f>
        <v>0</v>
      </c>
      <c r="J52" s="417"/>
      <c r="K52" s="416">
        <f>SUM(K36:K51)</f>
        <v>0</v>
      </c>
      <c r="L52" s="417"/>
      <c r="M52" s="416">
        <f>SUM(M36:M51)</f>
        <v>0</v>
      </c>
      <c r="N52" s="417"/>
      <c r="O52" s="414">
        <f>SUM(O36:O51)</f>
        <v>0</v>
      </c>
      <c r="P52" s="414"/>
      <c r="Q52" s="414"/>
      <c r="R52" s="414">
        <f>SUM(R36:R51)</f>
        <v>0</v>
      </c>
      <c r="S52" s="414"/>
      <c r="T52" s="414"/>
    </row>
    <row r="53" spans="1:20" ht="60" customHeight="1" x14ac:dyDescent="0.65">
      <c r="A53" s="398" t="s">
        <v>141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</row>
    <row r="54" spans="1:20" ht="106.5" customHeight="1" x14ac:dyDescent="0.65">
      <c r="A54" s="426" t="s">
        <v>67</v>
      </c>
      <c r="B54" s="426"/>
      <c r="C54" s="426"/>
      <c r="D54" s="426"/>
      <c r="E54" s="426"/>
      <c r="F54" s="426"/>
      <c r="G54" s="426"/>
      <c r="H54" s="99" t="s">
        <v>68</v>
      </c>
      <c r="I54" s="82" t="s">
        <v>69</v>
      </c>
      <c r="J54" s="100" t="s">
        <v>130</v>
      </c>
      <c r="K54" s="82" t="s">
        <v>70</v>
      </c>
      <c r="L54" s="100" t="s">
        <v>130</v>
      </c>
      <c r="M54" s="82" t="s">
        <v>71</v>
      </c>
      <c r="N54" s="100" t="s">
        <v>130</v>
      </c>
      <c r="O54" s="100" t="s">
        <v>72</v>
      </c>
      <c r="P54" s="427" t="s">
        <v>130</v>
      </c>
      <c r="Q54" s="428"/>
      <c r="R54" s="100" t="s">
        <v>73</v>
      </c>
      <c r="S54" s="429" t="s">
        <v>130</v>
      </c>
      <c r="T54" s="429"/>
    </row>
    <row r="55" spans="1:20" ht="60" customHeight="1" x14ac:dyDescent="0.4">
      <c r="A55" s="399" t="s">
        <v>131</v>
      </c>
      <c r="B55" s="399"/>
      <c r="C55" s="399"/>
      <c r="D55" s="399"/>
      <c r="E55" s="399"/>
      <c r="F55" s="392" t="s">
        <v>145</v>
      </c>
      <c r="G55" s="392"/>
      <c r="H55" s="97">
        <v>100</v>
      </c>
      <c r="I55" s="418"/>
      <c r="J55" s="430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0" ht="60" customHeight="1" x14ac:dyDescent="0.4">
      <c r="A56" s="399"/>
      <c r="B56" s="399"/>
      <c r="C56" s="399"/>
      <c r="D56" s="399"/>
      <c r="E56" s="399"/>
      <c r="F56" s="392" t="s">
        <v>132</v>
      </c>
      <c r="G56" s="392"/>
      <c r="H56" s="97">
        <v>50</v>
      </c>
      <c r="I56" s="418"/>
      <c r="J56" s="431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0" ht="60" customHeight="1" x14ac:dyDescent="0.4">
      <c r="A57" s="399"/>
      <c r="B57" s="399"/>
      <c r="C57" s="399"/>
      <c r="D57" s="399"/>
      <c r="E57" s="399"/>
      <c r="F57" s="392" t="s">
        <v>133</v>
      </c>
      <c r="G57" s="392"/>
      <c r="H57" s="97">
        <v>0</v>
      </c>
      <c r="I57" s="418"/>
      <c r="J57" s="432"/>
      <c r="K57" s="418"/>
      <c r="L57" s="418"/>
      <c r="M57" s="418"/>
      <c r="N57" s="418"/>
      <c r="O57" s="418"/>
      <c r="P57" s="418"/>
      <c r="Q57" s="418"/>
      <c r="R57" s="418"/>
      <c r="S57" s="418"/>
      <c r="T57" s="418"/>
    </row>
    <row r="58" spans="1:20" ht="30" customHeight="1" x14ac:dyDescent="0.4">
      <c r="A58" s="419" t="s">
        <v>83</v>
      </c>
      <c r="B58" s="419"/>
      <c r="C58" s="419"/>
      <c r="D58" s="419"/>
      <c r="E58" s="419"/>
      <c r="F58" s="419"/>
      <c r="G58" s="419"/>
      <c r="H58" s="419"/>
      <c r="I58" s="420">
        <f>I55</f>
        <v>0</v>
      </c>
      <c r="J58" s="420"/>
      <c r="K58" s="420">
        <f>K55</f>
        <v>0</v>
      </c>
      <c r="L58" s="420"/>
      <c r="M58" s="420">
        <f>M55</f>
        <v>0</v>
      </c>
      <c r="N58" s="420"/>
      <c r="O58" s="414">
        <f>O55</f>
        <v>0</v>
      </c>
      <c r="P58" s="414"/>
      <c r="Q58" s="414"/>
      <c r="R58" s="414">
        <f>R55</f>
        <v>0</v>
      </c>
      <c r="S58" s="414"/>
      <c r="T58" s="414"/>
    </row>
    <row r="59" spans="1:20" ht="60" customHeight="1" x14ac:dyDescent="0.65">
      <c r="A59" s="398" t="s">
        <v>139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</row>
    <row r="60" spans="1:20" ht="60" customHeight="1" x14ac:dyDescent="0.4">
      <c r="A60" s="399" t="s">
        <v>142</v>
      </c>
      <c r="B60" s="399"/>
      <c r="C60" s="399"/>
      <c r="D60" s="399"/>
      <c r="E60" s="399"/>
      <c r="F60" s="402" t="s">
        <v>136</v>
      </c>
      <c r="G60" s="403"/>
      <c r="H60" s="404"/>
      <c r="I60" s="537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538"/>
      <c r="K60" s="537">
        <f t="shared" ref="K60" si="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538"/>
      <c r="M60" s="537">
        <f t="shared" ref="M60" si="1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538"/>
      <c r="O60" s="537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543"/>
      <c r="Q60" s="543"/>
      <c r="R60" s="537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543"/>
      <c r="T60" s="543"/>
    </row>
    <row r="61" spans="1:20" ht="60" customHeight="1" x14ac:dyDescent="0.4">
      <c r="A61" s="399"/>
      <c r="B61" s="399"/>
      <c r="C61" s="399"/>
      <c r="D61" s="399"/>
      <c r="E61" s="399"/>
      <c r="F61" s="402" t="s">
        <v>137</v>
      </c>
      <c r="G61" s="403"/>
      <c r="H61" s="404"/>
      <c r="I61" s="539"/>
      <c r="J61" s="540"/>
      <c r="K61" s="539"/>
      <c r="L61" s="540"/>
      <c r="M61" s="539"/>
      <c r="N61" s="540"/>
      <c r="O61" s="539"/>
      <c r="P61" s="544"/>
      <c r="Q61" s="544"/>
      <c r="R61" s="539"/>
      <c r="S61" s="544"/>
      <c r="T61" s="544"/>
    </row>
    <row r="62" spans="1:20" ht="60" customHeight="1" x14ac:dyDescent="0.4">
      <c r="A62" s="399"/>
      <c r="B62" s="399"/>
      <c r="C62" s="399"/>
      <c r="D62" s="399"/>
      <c r="E62" s="399"/>
      <c r="F62" s="402" t="s">
        <v>138</v>
      </c>
      <c r="G62" s="403"/>
      <c r="H62" s="404"/>
      <c r="I62" s="541"/>
      <c r="J62" s="542"/>
      <c r="K62" s="541"/>
      <c r="L62" s="542"/>
      <c r="M62" s="541"/>
      <c r="N62" s="542"/>
      <c r="O62" s="541"/>
      <c r="P62" s="545"/>
      <c r="Q62" s="545"/>
      <c r="R62" s="541"/>
      <c r="S62" s="545"/>
      <c r="T62" s="545"/>
    </row>
    <row r="63" spans="1:20" ht="60" customHeight="1" x14ac:dyDescent="0.65">
      <c r="A63" s="398" t="s">
        <v>134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</row>
    <row r="64" spans="1:20" ht="60" customHeight="1" x14ac:dyDescent="0.4">
      <c r="A64" s="399" t="s">
        <v>135</v>
      </c>
      <c r="B64" s="399"/>
      <c r="C64" s="399"/>
      <c r="D64" s="399"/>
      <c r="E64" s="399"/>
      <c r="F64" s="392" t="s">
        <v>136</v>
      </c>
      <c r="G64" s="392"/>
      <c r="H64" s="97">
        <v>100</v>
      </c>
      <c r="I64" s="400" t="str">
        <f>IF(SUM(I60:T62)=0,"BAJO",IF(SUM(I60:T62)/COUNTIF(I60:T62,"&gt;0")&lt;50,"BAJO",IF(SUM(I60:T62)/COUNTIF(I60:T62,"&gt;0")=100,"FUERTE",IF(SUM(I60:T62)/COUNTIF(I60:T62,"&gt;0")&lt;=99,"MODERADO"))))</f>
        <v>BAJO</v>
      </c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4" ht="60" customHeight="1" x14ac:dyDescent="0.4">
      <c r="A65" s="399"/>
      <c r="B65" s="399"/>
      <c r="C65" s="399"/>
      <c r="D65" s="399"/>
      <c r="E65" s="399"/>
      <c r="F65" s="392" t="s">
        <v>137</v>
      </c>
      <c r="G65" s="392"/>
      <c r="H65" s="97">
        <v>50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4" ht="60" customHeight="1" x14ac:dyDescent="0.4">
      <c r="A66" s="399"/>
      <c r="B66" s="399"/>
      <c r="C66" s="399"/>
      <c r="D66" s="399"/>
      <c r="E66" s="399"/>
      <c r="F66" s="392" t="s">
        <v>138</v>
      </c>
      <c r="G66" s="392"/>
      <c r="H66" s="97">
        <v>0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7" spans="1:24" ht="30" customHeight="1" x14ac:dyDescent="0.65">
      <c r="A67" s="31"/>
      <c r="B67" s="31"/>
      <c r="C67" s="3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9"/>
      <c r="P67" s="30"/>
      <c r="Q67" s="30"/>
      <c r="R67" s="30"/>
      <c r="S67" s="30"/>
      <c r="T67" s="30"/>
    </row>
    <row r="68" spans="1:24" ht="30" customHeight="1" x14ac:dyDescent="0.65">
      <c r="A68" s="25"/>
      <c r="B68" s="25"/>
      <c r="C68" s="26"/>
      <c r="D68" s="26"/>
      <c r="E68" s="26"/>
      <c r="F68" s="26"/>
      <c r="G68" s="26"/>
      <c r="H68" s="26"/>
      <c r="I68" s="26"/>
      <c r="J68" s="64"/>
      <c r="K68" s="64"/>
      <c r="L68" s="42"/>
      <c r="M68" s="42"/>
      <c r="N68" s="34"/>
      <c r="O68" s="43"/>
      <c r="P68" s="32"/>
      <c r="Q68" s="32"/>
      <c r="R68" s="32"/>
      <c r="S68" s="32"/>
      <c r="T68" s="32"/>
    </row>
    <row r="69" spans="1:24" ht="69" customHeight="1" x14ac:dyDescent="0.6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4" ht="30" customHeight="1" x14ac:dyDescent="0.6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4" s="61" customFormat="1" ht="50.1" customHeight="1" x14ac:dyDescent="0.6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62"/>
      <c r="V71" s="62"/>
      <c r="W71" s="62"/>
      <c r="X71" s="62"/>
    </row>
    <row r="72" spans="1:24" s="61" customFormat="1" ht="50.1" customHeight="1" x14ac:dyDescent="0.6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  <c r="U72" s="62"/>
      <c r="V72" s="62"/>
      <c r="W72" s="62"/>
      <c r="X72" s="62"/>
    </row>
    <row r="73" spans="1:24" s="61" customFormat="1" ht="50.1" customHeight="1" x14ac:dyDescent="0.65">
      <c r="A73" s="393">
        <f>A12</f>
        <v>0</v>
      </c>
      <c r="B73" s="393"/>
      <c r="C73" s="393"/>
      <c r="D73" s="393"/>
      <c r="E73" s="393"/>
      <c r="F73" s="393"/>
      <c r="G73" s="393"/>
      <c r="H73" s="394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  <c r="U73" s="62"/>
      <c r="V73" s="62"/>
      <c r="W73" s="62"/>
      <c r="X73" s="62"/>
    </row>
    <row r="74" spans="1:24" s="61" customFormat="1" ht="50.1" customHeight="1" x14ac:dyDescent="0.6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  <c r="U74" s="62"/>
      <c r="V74" s="62"/>
      <c r="W74" s="62"/>
      <c r="X74" s="62"/>
    </row>
    <row r="75" spans="1:24" s="61" customFormat="1" ht="50.1" customHeight="1" x14ac:dyDescent="0.6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62"/>
      <c r="V75" s="62"/>
      <c r="W75" s="62"/>
      <c r="X75" s="62"/>
    </row>
    <row r="76" spans="1:24" s="61" customFormat="1" ht="50.1" customHeight="1" x14ac:dyDescent="0.6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  <c r="U76" s="62"/>
      <c r="V76" s="62"/>
      <c r="W76" s="62"/>
      <c r="X76" s="62"/>
    </row>
    <row r="77" spans="1:24" s="61" customFormat="1" ht="50.1" customHeight="1" x14ac:dyDescent="0.65">
      <c r="A77" s="393" t="e">
        <f>O12</f>
        <v>#DIV/0!</v>
      </c>
      <c r="B77" s="393"/>
      <c r="C77" s="393"/>
      <c r="D77" s="393"/>
      <c r="E77" s="393"/>
      <c r="F77" s="393"/>
      <c r="G77" s="393"/>
      <c r="H77" s="397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397"/>
      <c r="J77" s="397"/>
      <c r="K77" s="397"/>
      <c r="L77" s="397"/>
      <c r="M77" s="397"/>
      <c r="N77" s="397"/>
      <c r="O77" s="393" t="e">
        <f>IF(A77-H77=0,"1",A77-H77)</f>
        <v>#DIV/0!</v>
      </c>
      <c r="P77" s="393"/>
      <c r="Q77" s="393"/>
      <c r="R77" s="393"/>
      <c r="S77" s="393"/>
      <c r="T77" s="393"/>
      <c r="U77" s="62"/>
      <c r="V77" s="62"/>
      <c r="W77" s="62"/>
      <c r="X77" s="62"/>
    </row>
    <row r="78" spans="1:24" s="61" customFormat="1" ht="50.1" customHeight="1" x14ac:dyDescent="0.6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  <c r="U78" s="62"/>
      <c r="V78" s="62"/>
      <c r="W78" s="62"/>
      <c r="X78" s="62"/>
    </row>
    <row r="79" spans="1:24" s="61" customFormat="1" ht="50.1" customHeight="1" x14ac:dyDescent="0.6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62"/>
      <c r="V79" s="62"/>
      <c r="W79" s="62"/>
      <c r="X79" s="62"/>
    </row>
    <row r="80" spans="1:24" s="61" customFormat="1" ht="50.1" customHeight="1" x14ac:dyDescent="0.6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  <c r="U80" s="62"/>
      <c r="V80" s="62"/>
      <c r="W80" s="62"/>
      <c r="X80" s="62"/>
    </row>
    <row r="81" spans="1:24" s="61" customFormat="1" ht="148.5" customHeight="1" x14ac:dyDescent="0.65">
      <c r="A81" s="393" t="str">
        <f>O73</f>
        <v>1</v>
      </c>
      <c r="B81" s="393"/>
      <c r="C81" s="393"/>
      <c r="D81" s="393"/>
      <c r="E81" s="393"/>
      <c r="F81" s="393"/>
      <c r="G81" s="393"/>
      <c r="H81" s="393" t="e">
        <f>O77</f>
        <v>#DIV/0!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394"/>
      <c r="Q81" s="394"/>
      <c r="R81" s="394"/>
      <c r="S81" s="394"/>
      <c r="T81" s="394"/>
      <c r="U81" s="62"/>
      <c r="V81" s="62"/>
      <c r="W81" s="62"/>
      <c r="X81" s="62"/>
    </row>
    <row r="82" spans="1:24" ht="30" x14ac:dyDescent="0.65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sheetProtection selectLockedCells="1"/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dxfId="21" priority="8" stopIfTrue="1">
      <formula>LEFT(O81,4)="ALTO"</formula>
    </cfRule>
    <cfRule type="expression" dxfId="20" priority="9" stopIfTrue="1">
      <formula>LEFT(O81,8)="MODERADO"</formula>
    </cfRule>
    <cfRule type="expression" dxfId="19" priority="10" stopIfTrue="1">
      <formula>LEFT(O81,7)="EXTREMO"</formula>
    </cfRule>
    <cfRule type="expression" dxfId="18" priority="11" stopIfTrue="1">
      <formula>LEFT(O81,4)="BAJO"</formula>
    </cfRule>
  </conditionalFormatting>
  <conditionalFormatting sqref="I64:T66">
    <cfRule type="containsText" dxfId="17" priority="5" stopIfTrue="1" operator="containsText" text="Fuerte">
      <formula>NOT(ISERROR(SEARCH("Fuerte",I64)))</formula>
    </cfRule>
    <cfRule type="containsText" dxfId="16" priority="6" stopIfTrue="1" operator="containsText" text="Moderado">
      <formula>NOT(ISERROR(SEARCH("Moderado",I64)))</formula>
    </cfRule>
    <cfRule type="containsText" dxfId="15" priority="7" stopIfTrue="1" operator="containsText" text="BAJO">
      <formula>NOT(ISERROR(SEARCH("BAJO",I64)))</formula>
    </cfRule>
  </conditionalFormatting>
  <conditionalFormatting sqref="Q12:T12">
    <cfRule type="containsText" dxfId="14" priority="1" operator="containsText" text="EXTREMO">
      <formula>NOT(ISERROR(SEARCH("EXTREMO",Q12)))</formula>
    </cfRule>
    <cfRule type="containsText" dxfId="13" priority="2" operator="containsText" text="MODERADO">
      <formula>NOT(ISERROR(SEARCH("MODERADO",Q12)))</formula>
    </cfRule>
    <cfRule type="containsText" dxfId="12" priority="3" operator="containsText" text="ALTO">
      <formula>NOT(ISERROR(SEARCH("ALTO",Q12)))</formula>
    </cfRule>
    <cfRule type="containsText" dxfId="11" priority="4" operator="containsText" text="BAJO">
      <formula>NOT(ISERROR(SEARCH("BAJO",Q12)))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6" tint="-0.249977111117893"/>
  </sheetPr>
  <dimension ref="A1:X82"/>
  <sheetViews>
    <sheetView view="pageBreakPreview" zoomScale="28" zoomScaleNormal="70" zoomScaleSheetLayoutView="28" workbookViewId="0">
      <selection activeCell="A10" sqref="A10:P11"/>
    </sheetView>
  </sheetViews>
  <sheetFormatPr baseColWidth="10" defaultColWidth="11.42578125" defaultRowHeight="28.5" x14ac:dyDescent="0.4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62" customWidth="1"/>
    <col min="22" max="24" width="11.42578125" style="62"/>
    <col min="25" max="16384" width="11.42578125" style="28"/>
  </cols>
  <sheetData>
    <row r="1" spans="1:24" ht="71.25" customHeight="1" x14ac:dyDescent="0.6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4" ht="71.25" customHeight="1" x14ac:dyDescent="0.6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4" ht="71.25" customHeight="1" x14ac:dyDescent="0.6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4" ht="30" customHeight="1" x14ac:dyDescent="0.6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4" ht="66" customHeight="1" x14ac:dyDescent="0.6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4" ht="81" customHeight="1" x14ac:dyDescent="0.4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4" ht="91.5" customHeight="1" x14ac:dyDescent="0.65">
      <c r="A7" s="98">
        <f>'MAPA DE RIESGOS'!A94</f>
        <v>0</v>
      </c>
      <c r="B7" s="494">
        <f>'MAPA DE RIESGOS'!C94</f>
        <v>0</v>
      </c>
      <c r="C7" s="495"/>
      <c r="D7" s="494">
        <f>'MAPA DE RIESGOS'!B94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4" ht="34.5" customHeight="1" x14ac:dyDescent="0.6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4" ht="66" customHeight="1" x14ac:dyDescent="0.65">
      <c r="A9" s="534" t="s">
        <v>123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4" s="48" customFormat="1" ht="50.1" customHeight="1" x14ac:dyDescent="0.4">
      <c r="A10" s="529" t="s">
        <v>50</v>
      </c>
      <c r="B10" s="529" t="s">
        <v>51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8" t="s">
        <v>49</v>
      </c>
      <c r="R10" s="528"/>
      <c r="S10" s="528"/>
      <c r="T10" s="528"/>
      <c r="U10" s="62"/>
      <c r="V10" s="62"/>
      <c r="W10" s="62"/>
      <c r="X10" s="62"/>
    </row>
    <row r="11" spans="1:24" s="48" customFormat="1" ht="73.5" customHeight="1" x14ac:dyDescent="0.4">
      <c r="A11" s="529"/>
      <c r="B11" s="529" t="s">
        <v>53</v>
      </c>
      <c r="C11" s="529"/>
      <c r="D11" s="529" t="s">
        <v>54</v>
      </c>
      <c r="E11" s="529"/>
      <c r="F11" s="529"/>
      <c r="G11" s="529" t="s">
        <v>55</v>
      </c>
      <c r="H11" s="529"/>
      <c r="I11" s="529" t="s">
        <v>56</v>
      </c>
      <c r="J11" s="529"/>
      <c r="K11" s="529" t="s">
        <v>57</v>
      </c>
      <c r="L11" s="529"/>
      <c r="M11" s="529" t="s">
        <v>58</v>
      </c>
      <c r="N11" s="529"/>
      <c r="O11" s="529" t="s">
        <v>52</v>
      </c>
      <c r="P11" s="529"/>
      <c r="Q11" s="528"/>
      <c r="R11" s="528"/>
      <c r="S11" s="528"/>
      <c r="T11" s="528"/>
      <c r="U11" s="62"/>
      <c r="V11" s="62"/>
      <c r="W11" s="62"/>
      <c r="X11" s="62"/>
    </row>
    <row r="12" spans="1:24" s="61" customFormat="1" ht="102" customHeight="1" x14ac:dyDescent="0.65">
      <c r="A12" s="101">
        <f>'MAPA DE RIESGOS'!G94</f>
        <v>0</v>
      </c>
      <c r="B12" s="532"/>
      <c r="C12" s="532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0" t="e">
        <f>ROUND(AVERAGE(B12:N12),0)</f>
        <v>#DIV/0!</v>
      </c>
      <c r="P12" s="530"/>
      <c r="Q12" s="531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1"/>
      <c r="S12" s="531"/>
      <c r="T12" s="531"/>
      <c r="U12" s="62"/>
      <c r="V12" s="62"/>
      <c r="W12" s="62"/>
      <c r="X12" s="62"/>
    </row>
    <row r="13" spans="1:24" ht="47.25" customHeight="1" x14ac:dyDescent="0.65">
      <c r="A13" s="14"/>
      <c r="B13" s="14"/>
      <c r="C13" s="14"/>
      <c r="D13" s="15"/>
      <c r="E13" s="15"/>
      <c r="F13" s="16"/>
      <c r="G13" s="16"/>
      <c r="H13" s="16"/>
      <c r="I13" s="16"/>
      <c r="J13" s="16"/>
      <c r="K13" s="15"/>
      <c r="L13" s="15"/>
      <c r="M13" s="15"/>
      <c r="N13" s="15"/>
      <c r="O13" s="29"/>
      <c r="P13" s="30"/>
      <c r="Q13" s="30"/>
      <c r="R13" s="30"/>
      <c r="S13" s="30"/>
      <c r="T13" s="30"/>
    </row>
    <row r="14" spans="1:24" ht="73.5" customHeight="1" x14ac:dyDescent="0.4">
      <c r="A14" s="479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</row>
    <row r="15" spans="1:24" ht="73.5" customHeight="1" x14ac:dyDescent="0.65">
      <c r="A15" s="489" t="s">
        <v>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4" ht="72" customHeight="1" x14ac:dyDescent="0.4">
      <c r="A16" s="501" t="s">
        <v>173</v>
      </c>
      <c r="B16" s="502"/>
      <c r="C16" s="502"/>
      <c r="D16" s="502"/>
      <c r="E16" s="502"/>
      <c r="F16" s="503"/>
      <c r="G16" s="501" t="s">
        <v>154</v>
      </c>
      <c r="H16" s="502"/>
      <c r="I16" s="502"/>
      <c r="J16" s="502"/>
      <c r="K16" s="502"/>
      <c r="L16" s="502"/>
      <c r="M16" s="502"/>
      <c r="N16" s="503"/>
      <c r="O16" s="398" t="s">
        <v>128</v>
      </c>
      <c r="P16" s="398"/>
      <c r="Q16" s="398"/>
      <c r="R16" s="398"/>
      <c r="S16" s="398"/>
      <c r="T16" s="398"/>
    </row>
    <row r="17" spans="1:20" ht="30" customHeight="1" x14ac:dyDescent="0.4">
      <c r="A17" s="504"/>
      <c r="B17" s="505"/>
      <c r="C17" s="505"/>
      <c r="D17" s="505"/>
      <c r="E17" s="505"/>
      <c r="F17" s="506"/>
      <c r="G17" s="504"/>
      <c r="H17" s="505"/>
      <c r="I17" s="505"/>
      <c r="J17" s="505"/>
      <c r="K17" s="505"/>
      <c r="L17" s="505"/>
      <c r="M17" s="505"/>
      <c r="N17" s="506"/>
      <c r="O17" s="478" t="s">
        <v>1</v>
      </c>
      <c r="P17" s="478"/>
      <c r="Q17" s="478"/>
      <c r="R17" s="478" t="s">
        <v>0</v>
      </c>
      <c r="S17" s="478"/>
      <c r="T17" s="478"/>
    </row>
    <row r="18" spans="1:20" ht="54" customHeight="1" x14ac:dyDescent="0.4">
      <c r="A18" s="507"/>
      <c r="B18" s="508"/>
      <c r="C18" s="508"/>
      <c r="D18" s="508"/>
      <c r="E18" s="508"/>
      <c r="F18" s="509"/>
      <c r="G18" s="507"/>
      <c r="H18" s="508"/>
      <c r="I18" s="508"/>
      <c r="J18" s="508"/>
      <c r="K18" s="508"/>
      <c r="L18" s="508"/>
      <c r="M18" s="508"/>
      <c r="N18" s="509"/>
      <c r="O18" s="100" t="s">
        <v>152</v>
      </c>
      <c r="P18" s="100" t="s">
        <v>153</v>
      </c>
      <c r="Q18" s="100" t="s">
        <v>155</v>
      </c>
      <c r="R18" s="100" t="s">
        <v>152</v>
      </c>
      <c r="S18" s="100" t="s">
        <v>153</v>
      </c>
      <c r="T18" s="100" t="s">
        <v>155</v>
      </c>
    </row>
    <row r="19" spans="1:20" ht="49.5" customHeight="1" x14ac:dyDescent="0.4">
      <c r="A19" s="498">
        <f>'MAPA DE RIESGOS'!E94</f>
        <v>0</v>
      </c>
      <c r="B19" s="499"/>
      <c r="C19" s="499"/>
      <c r="D19" s="499"/>
      <c r="E19" s="499"/>
      <c r="F19" s="500"/>
      <c r="G19" s="87" t="s">
        <v>61</v>
      </c>
      <c r="H19" s="498">
        <f>'MAPA DE RIESGOS'!J94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">
      <c r="A20" s="498">
        <f>'MAPA DE RIESGOS'!E95</f>
        <v>0</v>
      </c>
      <c r="B20" s="499"/>
      <c r="C20" s="499"/>
      <c r="D20" s="499"/>
      <c r="E20" s="499"/>
      <c r="F20" s="500"/>
      <c r="G20" s="87" t="s">
        <v>62</v>
      </c>
      <c r="H20" s="498">
        <f>'MAPA DE RIESGOS'!J95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">
      <c r="A21" s="498">
        <f>'MAPA DE RIESGOS'!E96</f>
        <v>0</v>
      </c>
      <c r="B21" s="499"/>
      <c r="C21" s="499"/>
      <c r="D21" s="499"/>
      <c r="E21" s="499"/>
      <c r="F21" s="500"/>
      <c r="G21" s="87" t="s">
        <v>63</v>
      </c>
      <c r="H21" s="498">
        <f>'MAPA DE RIESGOS'!J96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">
      <c r="A22" s="498">
        <f>'MAPA DE RIESGOS'!E97</f>
        <v>0</v>
      </c>
      <c r="B22" s="499"/>
      <c r="C22" s="499"/>
      <c r="D22" s="499"/>
      <c r="E22" s="499"/>
      <c r="F22" s="500"/>
      <c r="G22" s="87" t="s">
        <v>64</v>
      </c>
      <c r="H22" s="498">
        <f>'MAPA DE RIESGOS'!J97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50.1" customHeight="1" x14ac:dyDescent="0.4">
      <c r="A23" s="498">
        <f>'MAPA DE RIESGOS'!E98</f>
        <v>0</v>
      </c>
      <c r="B23" s="499"/>
      <c r="C23" s="499"/>
      <c r="D23" s="499"/>
      <c r="E23" s="499"/>
      <c r="F23" s="500"/>
      <c r="G23" s="87" t="s">
        <v>65</v>
      </c>
      <c r="H23" s="498">
        <f>'MAPA DE RIESGOS'!J98</f>
        <v>0</v>
      </c>
      <c r="I23" s="499"/>
      <c r="J23" s="499"/>
      <c r="K23" s="499"/>
      <c r="L23" s="499"/>
      <c r="M23" s="499"/>
      <c r="N23" s="499"/>
      <c r="O23" s="60"/>
      <c r="P23" s="60"/>
      <c r="Q23" s="59"/>
      <c r="R23" s="59"/>
      <c r="S23" s="59"/>
      <c r="T23" s="59"/>
    </row>
    <row r="24" spans="1:20" ht="30" customHeight="1" x14ac:dyDescent="0.4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30"/>
      <c r="T24" s="30"/>
    </row>
    <row r="25" spans="1:20" ht="30" customHeight="1" x14ac:dyDescent="0.4">
      <c r="A25" s="20"/>
      <c r="B25" s="20"/>
      <c r="C25" s="21"/>
      <c r="D25" s="21"/>
      <c r="E25" s="33"/>
      <c r="F25" s="33"/>
      <c r="G25" s="33"/>
      <c r="H25" s="33"/>
      <c r="I25" s="33"/>
      <c r="J25" s="22"/>
      <c r="K25" s="22"/>
      <c r="L25" s="23"/>
      <c r="M25" s="23"/>
      <c r="N25" s="24"/>
      <c r="O25" s="34"/>
      <c r="P25" s="35"/>
      <c r="Q25" s="35"/>
      <c r="R25" s="35"/>
      <c r="S25" s="35"/>
      <c r="T25" s="35"/>
    </row>
    <row r="26" spans="1:20" ht="54" customHeight="1" x14ac:dyDescent="0.4">
      <c r="A26" s="451" t="s">
        <v>156</v>
      </c>
      <c r="B26" s="451"/>
      <c r="C26" s="451"/>
      <c r="D26" s="451"/>
      <c r="E26" s="451"/>
      <c r="F26" s="451"/>
      <c r="G26" s="452"/>
      <c r="H26" s="80">
        <f>COUNTIF(O19:O23,"x")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4">
      <c r="A27" s="451" t="s">
        <v>157</v>
      </c>
      <c r="B27" s="451"/>
      <c r="C27" s="451"/>
      <c r="D27" s="451"/>
      <c r="E27" s="451"/>
      <c r="F27" s="451"/>
      <c r="G27" s="452"/>
      <c r="H27" s="80">
        <f>COUNTIF(P19:P23,"x")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">
      <c r="A28" s="451" t="s">
        <v>158</v>
      </c>
      <c r="B28" s="451"/>
      <c r="C28" s="451"/>
      <c r="D28" s="451"/>
      <c r="E28" s="451"/>
      <c r="F28" s="451"/>
      <c r="G28" s="452"/>
      <c r="H28" s="80">
        <f>COUNTIF(Q19:Q23,"x")</f>
        <v>0</v>
      </c>
      <c r="I28" s="20"/>
      <c r="J28" s="20"/>
      <c r="K28" s="20"/>
      <c r="L28" s="23"/>
      <c r="M28" s="23"/>
      <c r="N28" s="36"/>
      <c r="O28" s="37"/>
      <c r="P28" s="38"/>
      <c r="Q28" s="38"/>
      <c r="R28" s="38"/>
      <c r="S28" s="38"/>
      <c r="T28" s="38"/>
    </row>
    <row r="29" spans="1:20" ht="54" customHeight="1" x14ac:dyDescent="0.4">
      <c r="A29" s="451" t="s">
        <v>159</v>
      </c>
      <c r="B29" s="451"/>
      <c r="C29" s="451"/>
      <c r="D29" s="451"/>
      <c r="E29" s="451"/>
      <c r="F29" s="451"/>
      <c r="G29" s="452"/>
      <c r="H29" s="80">
        <f>COUNTIF(R19:R23,"x")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">
      <c r="A30" s="451" t="s">
        <v>160</v>
      </c>
      <c r="B30" s="451"/>
      <c r="C30" s="451"/>
      <c r="D30" s="451"/>
      <c r="E30" s="451"/>
      <c r="F30" s="451"/>
      <c r="G30" s="452"/>
      <c r="H30" s="80">
        <f>COUNTIF(S19:S23,"x")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54" customHeight="1" x14ac:dyDescent="0.4">
      <c r="A31" s="451" t="s">
        <v>161</v>
      </c>
      <c r="B31" s="451"/>
      <c r="C31" s="451"/>
      <c r="D31" s="451"/>
      <c r="E31" s="451"/>
      <c r="F31" s="451"/>
      <c r="G31" s="452"/>
      <c r="H31" s="80">
        <f>COUNTIF(T19:T23,"x")</f>
        <v>0</v>
      </c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30" customHeight="1" x14ac:dyDescent="0.4">
      <c r="A32" s="57"/>
      <c r="B32" s="57"/>
      <c r="C32" s="57"/>
      <c r="D32" s="57"/>
      <c r="E32" s="57"/>
      <c r="F32" s="57"/>
      <c r="G32" s="57"/>
      <c r="H32" s="45"/>
      <c r="I32" s="24"/>
      <c r="J32" s="24"/>
      <c r="K32" s="24"/>
      <c r="L32" s="39"/>
      <c r="M32" s="39"/>
      <c r="N32" s="39"/>
      <c r="O32" s="40"/>
      <c r="P32" s="41"/>
      <c r="Q32" s="41"/>
      <c r="R32" s="41"/>
      <c r="S32" s="41"/>
      <c r="T32" s="41"/>
    </row>
    <row r="33" spans="1:20" ht="78" customHeight="1" x14ac:dyDescent="0.4">
      <c r="A33" s="453" t="s">
        <v>66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</row>
    <row r="34" spans="1:20" ht="78" customHeight="1" x14ac:dyDescent="0.4">
      <c r="A34" s="454" t="s">
        <v>140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6"/>
    </row>
    <row r="35" spans="1:20" ht="106.5" customHeight="1" thickBot="1" x14ac:dyDescent="0.45">
      <c r="A35" s="426" t="s">
        <v>67</v>
      </c>
      <c r="B35" s="426"/>
      <c r="C35" s="426"/>
      <c r="D35" s="426"/>
      <c r="E35" s="426"/>
      <c r="F35" s="426"/>
      <c r="G35" s="426"/>
      <c r="H35" s="99" t="s">
        <v>68</v>
      </c>
      <c r="I35" s="82" t="s">
        <v>69</v>
      </c>
      <c r="J35" s="100" t="s">
        <v>130</v>
      </c>
      <c r="K35" s="82" t="s">
        <v>70</v>
      </c>
      <c r="L35" s="100" t="s">
        <v>130</v>
      </c>
      <c r="M35" s="82" t="s">
        <v>71</v>
      </c>
      <c r="N35" s="100" t="s">
        <v>130</v>
      </c>
      <c r="O35" s="100" t="s">
        <v>72</v>
      </c>
      <c r="P35" s="427" t="s">
        <v>130</v>
      </c>
      <c r="Q35" s="428"/>
      <c r="R35" s="100" t="s">
        <v>73</v>
      </c>
      <c r="S35" s="429" t="s">
        <v>130</v>
      </c>
      <c r="T35" s="429"/>
    </row>
    <row r="36" spans="1:20" ht="60" customHeight="1" x14ac:dyDescent="0.4">
      <c r="A36" s="434" t="s">
        <v>144</v>
      </c>
      <c r="B36" s="435"/>
      <c r="C36" s="435"/>
      <c r="D36" s="435"/>
      <c r="E36" s="436"/>
      <c r="F36" s="442" t="s">
        <v>95</v>
      </c>
      <c r="G36" s="443"/>
      <c r="H36" s="83">
        <v>15</v>
      </c>
      <c r="I36" s="425"/>
      <c r="J36" s="422"/>
      <c r="K36" s="425"/>
      <c r="L36" s="422"/>
      <c r="M36" s="425"/>
      <c r="N36" s="425"/>
      <c r="O36" s="425"/>
      <c r="P36" s="433"/>
      <c r="Q36" s="425"/>
      <c r="R36" s="425"/>
      <c r="S36" s="433"/>
      <c r="T36" s="425"/>
    </row>
    <row r="37" spans="1:20" ht="60" customHeight="1" thickBot="1" x14ac:dyDescent="0.45">
      <c r="A37" s="439"/>
      <c r="B37" s="440"/>
      <c r="C37" s="440"/>
      <c r="D37" s="440"/>
      <c r="E37" s="441"/>
      <c r="F37" s="446" t="s">
        <v>96</v>
      </c>
      <c r="G37" s="447"/>
      <c r="H37" s="84">
        <v>0</v>
      </c>
      <c r="I37" s="424"/>
      <c r="J37" s="424"/>
      <c r="K37" s="424"/>
      <c r="L37" s="424"/>
      <c r="M37" s="424"/>
      <c r="N37" s="424"/>
      <c r="O37" s="424"/>
      <c r="P37" s="421"/>
      <c r="Q37" s="422"/>
      <c r="R37" s="424"/>
      <c r="S37" s="421"/>
      <c r="T37" s="422"/>
    </row>
    <row r="38" spans="1:20" ht="60" customHeight="1" x14ac:dyDescent="0.4">
      <c r="A38" s="434" t="s">
        <v>147</v>
      </c>
      <c r="B38" s="435"/>
      <c r="C38" s="435"/>
      <c r="D38" s="435"/>
      <c r="E38" s="436"/>
      <c r="F38" s="442" t="s">
        <v>95</v>
      </c>
      <c r="G38" s="443"/>
      <c r="H38" s="83">
        <v>15</v>
      </c>
      <c r="I38" s="425"/>
      <c r="J38" s="425"/>
      <c r="K38" s="425"/>
      <c r="L38" s="425"/>
      <c r="M38" s="425"/>
      <c r="N38" s="425"/>
      <c r="O38" s="425"/>
      <c r="P38" s="433"/>
      <c r="Q38" s="425"/>
      <c r="R38" s="425"/>
      <c r="S38" s="433"/>
      <c r="T38" s="425"/>
    </row>
    <row r="39" spans="1:20" ht="60" customHeight="1" thickBot="1" x14ac:dyDescent="0.45">
      <c r="A39" s="439"/>
      <c r="B39" s="440"/>
      <c r="C39" s="440"/>
      <c r="D39" s="440"/>
      <c r="E39" s="441"/>
      <c r="F39" s="446" t="s">
        <v>96</v>
      </c>
      <c r="G39" s="447"/>
      <c r="H39" s="84">
        <v>0</v>
      </c>
      <c r="I39" s="424"/>
      <c r="J39" s="424"/>
      <c r="K39" s="424"/>
      <c r="L39" s="424"/>
      <c r="M39" s="424"/>
      <c r="N39" s="424"/>
      <c r="O39" s="424"/>
      <c r="P39" s="421"/>
      <c r="Q39" s="422"/>
      <c r="R39" s="424"/>
      <c r="S39" s="421"/>
      <c r="T39" s="422"/>
    </row>
    <row r="40" spans="1:20" ht="60" customHeight="1" x14ac:dyDescent="0.4">
      <c r="A40" s="434" t="s">
        <v>143</v>
      </c>
      <c r="B40" s="435"/>
      <c r="C40" s="435"/>
      <c r="D40" s="435"/>
      <c r="E40" s="436"/>
      <c r="F40" s="442" t="s">
        <v>74</v>
      </c>
      <c r="G40" s="443"/>
      <c r="H40" s="83">
        <v>15</v>
      </c>
      <c r="I40" s="425"/>
      <c r="J40" s="425"/>
      <c r="K40" s="425"/>
      <c r="L40" s="425"/>
      <c r="M40" s="425"/>
      <c r="N40" s="425"/>
      <c r="O40" s="425"/>
      <c r="P40" s="433"/>
      <c r="Q40" s="425"/>
      <c r="R40" s="425"/>
      <c r="S40" s="433"/>
      <c r="T40" s="425"/>
    </row>
    <row r="41" spans="1:20" ht="60" customHeight="1" thickBot="1" x14ac:dyDescent="0.45">
      <c r="A41" s="439"/>
      <c r="B41" s="440"/>
      <c r="C41" s="440"/>
      <c r="D41" s="440"/>
      <c r="E41" s="441"/>
      <c r="F41" s="446" t="s">
        <v>75</v>
      </c>
      <c r="G41" s="447"/>
      <c r="H41" s="84">
        <v>0</v>
      </c>
      <c r="I41" s="424"/>
      <c r="J41" s="424"/>
      <c r="K41" s="424"/>
      <c r="L41" s="424"/>
      <c r="M41" s="424"/>
      <c r="N41" s="424"/>
      <c r="O41" s="424"/>
      <c r="P41" s="421"/>
      <c r="Q41" s="422"/>
      <c r="R41" s="424"/>
      <c r="S41" s="421"/>
      <c r="T41" s="422"/>
    </row>
    <row r="42" spans="1:20" ht="60" customHeight="1" x14ac:dyDescent="0.4">
      <c r="A42" s="434" t="s">
        <v>150</v>
      </c>
      <c r="B42" s="435"/>
      <c r="C42" s="435"/>
      <c r="D42" s="435"/>
      <c r="E42" s="436"/>
      <c r="F42" s="442" t="s">
        <v>76</v>
      </c>
      <c r="G42" s="443"/>
      <c r="H42" s="83">
        <v>15</v>
      </c>
      <c r="I42" s="425"/>
      <c r="J42" s="425"/>
      <c r="K42" s="425"/>
      <c r="L42" s="425"/>
      <c r="M42" s="425"/>
      <c r="N42" s="425"/>
      <c r="O42" s="425"/>
      <c r="P42" s="433"/>
      <c r="Q42" s="425"/>
      <c r="R42" s="425"/>
      <c r="S42" s="433"/>
      <c r="T42" s="425"/>
    </row>
    <row r="43" spans="1:20" ht="60" customHeight="1" thickBot="1" x14ac:dyDescent="0.45">
      <c r="A43" s="448"/>
      <c r="B43" s="449"/>
      <c r="C43" s="449"/>
      <c r="D43" s="449"/>
      <c r="E43" s="450"/>
      <c r="F43" s="446" t="s">
        <v>77</v>
      </c>
      <c r="G43" s="447"/>
      <c r="H43" s="85">
        <v>10</v>
      </c>
      <c r="I43" s="422"/>
      <c r="J43" s="422"/>
      <c r="K43" s="422"/>
      <c r="L43" s="422"/>
      <c r="M43" s="422"/>
      <c r="N43" s="422"/>
      <c r="O43" s="422"/>
      <c r="P43" s="421"/>
      <c r="Q43" s="422"/>
      <c r="R43" s="422"/>
      <c r="S43" s="421"/>
      <c r="T43" s="422"/>
    </row>
    <row r="44" spans="1:20" ht="60" customHeight="1" thickBot="1" x14ac:dyDescent="0.45">
      <c r="A44" s="439"/>
      <c r="B44" s="440"/>
      <c r="C44" s="440"/>
      <c r="D44" s="440"/>
      <c r="E44" s="441"/>
      <c r="F44" s="446" t="s">
        <v>151</v>
      </c>
      <c r="G44" s="447"/>
      <c r="H44" s="84">
        <v>0</v>
      </c>
      <c r="I44" s="424"/>
      <c r="J44" s="424"/>
      <c r="K44" s="424"/>
      <c r="L44" s="424"/>
      <c r="M44" s="424"/>
      <c r="N44" s="424"/>
      <c r="O44" s="424"/>
      <c r="P44" s="421"/>
      <c r="Q44" s="422"/>
      <c r="R44" s="424"/>
      <c r="S44" s="421"/>
      <c r="T44" s="422"/>
    </row>
    <row r="45" spans="1:20" ht="60" customHeight="1" x14ac:dyDescent="0.4">
      <c r="A45" s="434" t="s">
        <v>149</v>
      </c>
      <c r="B45" s="435"/>
      <c r="C45" s="435"/>
      <c r="D45" s="435"/>
      <c r="E45" s="436"/>
      <c r="F45" s="442" t="s">
        <v>95</v>
      </c>
      <c r="G45" s="443"/>
      <c r="H45" s="83">
        <v>15</v>
      </c>
      <c r="I45" s="425"/>
      <c r="J45" s="425"/>
      <c r="K45" s="425"/>
      <c r="L45" s="425"/>
      <c r="M45" s="425"/>
      <c r="N45" s="425"/>
      <c r="O45" s="425"/>
      <c r="P45" s="433"/>
      <c r="Q45" s="425"/>
      <c r="R45" s="425"/>
      <c r="S45" s="433"/>
      <c r="T45" s="425"/>
    </row>
    <row r="46" spans="1:20" ht="60" customHeight="1" thickBot="1" x14ac:dyDescent="0.45">
      <c r="A46" s="439"/>
      <c r="B46" s="440"/>
      <c r="C46" s="440"/>
      <c r="D46" s="440"/>
      <c r="E46" s="441"/>
      <c r="F46" s="446" t="s">
        <v>96</v>
      </c>
      <c r="G46" s="447"/>
      <c r="H46" s="84">
        <v>0</v>
      </c>
      <c r="I46" s="424"/>
      <c r="J46" s="424"/>
      <c r="K46" s="424"/>
      <c r="L46" s="424"/>
      <c r="M46" s="424"/>
      <c r="N46" s="424"/>
      <c r="O46" s="424"/>
      <c r="P46" s="423"/>
      <c r="Q46" s="424"/>
      <c r="R46" s="424"/>
      <c r="S46" s="423"/>
      <c r="T46" s="424"/>
    </row>
    <row r="47" spans="1:20" ht="80.099999999999994" customHeight="1" x14ac:dyDescent="0.4">
      <c r="A47" s="434" t="s">
        <v>146</v>
      </c>
      <c r="B47" s="435"/>
      <c r="C47" s="435"/>
      <c r="D47" s="435"/>
      <c r="E47" s="436"/>
      <c r="F47" s="442" t="s">
        <v>78</v>
      </c>
      <c r="G47" s="443"/>
      <c r="H47" s="83">
        <v>15</v>
      </c>
      <c r="I47" s="425"/>
      <c r="J47" s="425"/>
      <c r="K47" s="425"/>
      <c r="L47" s="425"/>
      <c r="M47" s="425"/>
      <c r="N47" s="425"/>
      <c r="O47" s="425"/>
      <c r="P47" s="433"/>
      <c r="Q47" s="425"/>
      <c r="R47" s="425"/>
      <c r="S47" s="433"/>
      <c r="T47" s="425"/>
    </row>
    <row r="48" spans="1:20" ht="80.099999999999994" customHeight="1" thickBot="1" x14ac:dyDescent="0.45">
      <c r="A48" s="439"/>
      <c r="B48" s="440"/>
      <c r="C48" s="440"/>
      <c r="D48" s="440"/>
      <c r="E48" s="441"/>
      <c r="F48" s="446" t="s">
        <v>79</v>
      </c>
      <c r="G48" s="447"/>
      <c r="H48" s="84">
        <v>5</v>
      </c>
      <c r="I48" s="424"/>
      <c r="J48" s="424"/>
      <c r="K48" s="424"/>
      <c r="L48" s="424"/>
      <c r="M48" s="424"/>
      <c r="N48" s="424"/>
      <c r="O48" s="424"/>
      <c r="P48" s="423"/>
      <c r="Q48" s="424"/>
      <c r="R48" s="424"/>
      <c r="S48" s="423"/>
      <c r="T48" s="424"/>
    </row>
    <row r="49" spans="1:20" ht="60" customHeight="1" x14ac:dyDescent="0.4">
      <c r="A49" s="434" t="s">
        <v>164</v>
      </c>
      <c r="B49" s="435"/>
      <c r="C49" s="435"/>
      <c r="D49" s="435"/>
      <c r="E49" s="436"/>
      <c r="F49" s="442" t="s">
        <v>80</v>
      </c>
      <c r="G49" s="443"/>
      <c r="H49" s="83">
        <v>10</v>
      </c>
      <c r="I49" s="425"/>
      <c r="J49" s="425"/>
      <c r="K49" s="425"/>
      <c r="L49" s="425"/>
      <c r="M49" s="425"/>
      <c r="N49" s="425"/>
      <c r="O49" s="425"/>
      <c r="P49" s="421"/>
      <c r="Q49" s="422"/>
      <c r="R49" s="425"/>
      <c r="S49" s="421"/>
      <c r="T49" s="422"/>
    </row>
    <row r="50" spans="1:20" ht="60" customHeight="1" x14ac:dyDescent="0.4">
      <c r="A50" s="437"/>
      <c r="B50" s="399"/>
      <c r="C50" s="399"/>
      <c r="D50" s="399"/>
      <c r="E50" s="438"/>
      <c r="F50" s="444" t="s">
        <v>81</v>
      </c>
      <c r="G50" s="445"/>
      <c r="H50" s="86">
        <v>5</v>
      </c>
      <c r="I50" s="422"/>
      <c r="J50" s="422"/>
      <c r="K50" s="422"/>
      <c r="L50" s="422"/>
      <c r="M50" s="422"/>
      <c r="N50" s="422"/>
      <c r="O50" s="422"/>
      <c r="P50" s="421"/>
      <c r="Q50" s="422"/>
      <c r="R50" s="422"/>
      <c r="S50" s="421"/>
      <c r="T50" s="422"/>
    </row>
    <row r="51" spans="1:20" ht="60" customHeight="1" thickBot="1" x14ac:dyDescent="0.45">
      <c r="A51" s="439"/>
      <c r="B51" s="440"/>
      <c r="C51" s="440"/>
      <c r="D51" s="440"/>
      <c r="E51" s="441"/>
      <c r="F51" s="446" t="s">
        <v>82</v>
      </c>
      <c r="G51" s="447"/>
      <c r="H51" s="84">
        <v>0</v>
      </c>
      <c r="I51" s="424"/>
      <c r="J51" s="424"/>
      <c r="K51" s="424"/>
      <c r="L51" s="424"/>
      <c r="M51" s="424"/>
      <c r="N51" s="424"/>
      <c r="O51" s="424"/>
      <c r="P51" s="423"/>
      <c r="Q51" s="424"/>
      <c r="R51" s="424"/>
      <c r="S51" s="423"/>
      <c r="T51" s="424"/>
    </row>
    <row r="52" spans="1:20" ht="30" customHeight="1" x14ac:dyDescent="0.4">
      <c r="A52" s="415" t="s">
        <v>83</v>
      </c>
      <c r="B52" s="415"/>
      <c r="C52" s="415"/>
      <c r="D52" s="415"/>
      <c r="E52" s="415"/>
      <c r="F52" s="415"/>
      <c r="G52" s="415"/>
      <c r="H52" s="58">
        <f>H36+H38+H40+H42+H45+H47+H49</f>
        <v>100</v>
      </c>
      <c r="I52" s="416">
        <f>SUM(I36:I51)</f>
        <v>0</v>
      </c>
      <c r="J52" s="417"/>
      <c r="K52" s="416">
        <f>SUM(K36:K51)</f>
        <v>0</v>
      </c>
      <c r="L52" s="417"/>
      <c r="M52" s="416">
        <f>SUM(M36:M51)</f>
        <v>0</v>
      </c>
      <c r="N52" s="417"/>
      <c r="O52" s="414">
        <f>SUM(O36:O51)</f>
        <v>0</v>
      </c>
      <c r="P52" s="414"/>
      <c r="Q52" s="414"/>
      <c r="R52" s="414">
        <f>SUM(R36:R51)</f>
        <v>0</v>
      </c>
      <c r="S52" s="414"/>
      <c r="T52" s="414"/>
    </row>
    <row r="53" spans="1:20" ht="60" customHeight="1" x14ac:dyDescent="0.4">
      <c r="A53" s="398" t="s">
        <v>141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</row>
    <row r="54" spans="1:20" ht="106.5" customHeight="1" x14ac:dyDescent="0.4">
      <c r="A54" s="426" t="s">
        <v>67</v>
      </c>
      <c r="B54" s="426"/>
      <c r="C54" s="426"/>
      <c r="D54" s="426"/>
      <c r="E54" s="426"/>
      <c r="F54" s="426"/>
      <c r="G54" s="426"/>
      <c r="H54" s="99" t="s">
        <v>68</v>
      </c>
      <c r="I54" s="82" t="s">
        <v>69</v>
      </c>
      <c r="J54" s="100" t="s">
        <v>130</v>
      </c>
      <c r="K54" s="82" t="s">
        <v>70</v>
      </c>
      <c r="L54" s="100" t="s">
        <v>130</v>
      </c>
      <c r="M54" s="82" t="s">
        <v>71</v>
      </c>
      <c r="N54" s="100" t="s">
        <v>130</v>
      </c>
      <c r="O54" s="100" t="s">
        <v>72</v>
      </c>
      <c r="P54" s="427" t="s">
        <v>130</v>
      </c>
      <c r="Q54" s="428"/>
      <c r="R54" s="100" t="s">
        <v>73</v>
      </c>
      <c r="S54" s="429" t="s">
        <v>130</v>
      </c>
      <c r="T54" s="429"/>
    </row>
    <row r="55" spans="1:20" ht="60" customHeight="1" x14ac:dyDescent="0.4">
      <c r="A55" s="399" t="s">
        <v>131</v>
      </c>
      <c r="B55" s="399"/>
      <c r="C55" s="399"/>
      <c r="D55" s="399"/>
      <c r="E55" s="399"/>
      <c r="F55" s="392" t="s">
        <v>145</v>
      </c>
      <c r="G55" s="392"/>
      <c r="H55" s="97">
        <v>100</v>
      </c>
      <c r="I55" s="418"/>
      <c r="J55" s="430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0" ht="60" customHeight="1" x14ac:dyDescent="0.4">
      <c r="A56" s="399"/>
      <c r="B56" s="399"/>
      <c r="C56" s="399"/>
      <c r="D56" s="399"/>
      <c r="E56" s="399"/>
      <c r="F56" s="392" t="s">
        <v>132</v>
      </c>
      <c r="G56" s="392"/>
      <c r="H56" s="97">
        <v>50</v>
      </c>
      <c r="I56" s="418"/>
      <c r="J56" s="431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0" ht="60" customHeight="1" x14ac:dyDescent="0.4">
      <c r="A57" s="399"/>
      <c r="B57" s="399"/>
      <c r="C57" s="399"/>
      <c r="D57" s="399"/>
      <c r="E57" s="399"/>
      <c r="F57" s="392" t="s">
        <v>133</v>
      </c>
      <c r="G57" s="392"/>
      <c r="H57" s="97">
        <v>0</v>
      </c>
      <c r="I57" s="418"/>
      <c r="J57" s="432"/>
      <c r="K57" s="418"/>
      <c r="L57" s="418"/>
      <c r="M57" s="418"/>
      <c r="N57" s="418"/>
      <c r="O57" s="418"/>
      <c r="P57" s="418"/>
      <c r="Q57" s="418"/>
      <c r="R57" s="418"/>
      <c r="S57" s="418"/>
      <c r="T57" s="418"/>
    </row>
    <row r="58" spans="1:20" ht="30" customHeight="1" x14ac:dyDescent="0.4">
      <c r="A58" s="419" t="s">
        <v>83</v>
      </c>
      <c r="B58" s="419"/>
      <c r="C58" s="419"/>
      <c r="D58" s="419"/>
      <c r="E58" s="419"/>
      <c r="F58" s="419"/>
      <c r="G58" s="419"/>
      <c r="H58" s="419"/>
      <c r="I58" s="420">
        <f>I55</f>
        <v>0</v>
      </c>
      <c r="J58" s="420"/>
      <c r="K58" s="420">
        <f>K55</f>
        <v>0</v>
      </c>
      <c r="L58" s="420"/>
      <c r="M58" s="420">
        <f>M55</f>
        <v>0</v>
      </c>
      <c r="N58" s="420"/>
      <c r="O58" s="414">
        <f>O55</f>
        <v>0</v>
      </c>
      <c r="P58" s="414"/>
      <c r="Q58" s="414"/>
      <c r="R58" s="414">
        <f>R55</f>
        <v>0</v>
      </c>
      <c r="S58" s="414"/>
      <c r="T58" s="414"/>
    </row>
    <row r="59" spans="1:20" ht="60" customHeight="1" x14ac:dyDescent="0.4">
      <c r="A59" s="398" t="s">
        <v>139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</row>
    <row r="60" spans="1:20" ht="60" customHeight="1" x14ac:dyDescent="0.4">
      <c r="A60" s="399" t="s">
        <v>142</v>
      </c>
      <c r="B60" s="399"/>
      <c r="C60" s="399"/>
      <c r="D60" s="399"/>
      <c r="E60" s="399"/>
      <c r="F60" s="402" t="s">
        <v>136</v>
      </c>
      <c r="G60" s="403"/>
      <c r="H60" s="404"/>
      <c r="I60" s="405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06"/>
      <c r="K60" s="405">
        <f t="shared" ref="K60" si="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06"/>
      <c r="M60" s="405">
        <f t="shared" ref="M60" si="1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06"/>
      <c r="O60" s="405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11"/>
      <c r="Q60" s="411"/>
      <c r="R60" s="405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11"/>
      <c r="T60" s="411"/>
    </row>
    <row r="61" spans="1:20" ht="60" customHeight="1" x14ac:dyDescent="0.4">
      <c r="A61" s="399"/>
      <c r="B61" s="399"/>
      <c r="C61" s="399"/>
      <c r="D61" s="399"/>
      <c r="E61" s="399"/>
      <c r="F61" s="402" t="s">
        <v>137</v>
      </c>
      <c r="G61" s="403"/>
      <c r="H61" s="404"/>
      <c r="I61" s="407"/>
      <c r="J61" s="408"/>
      <c r="K61" s="407"/>
      <c r="L61" s="408"/>
      <c r="M61" s="407"/>
      <c r="N61" s="408"/>
      <c r="O61" s="407"/>
      <c r="P61" s="412"/>
      <c r="Q61" s="412"/>
      <c r="R61" s="407"/>
      <c r="S61" s="412"/>
      <c r="T61" s="412"/>
    </row>
    <row r="62" spans="1:20" ht="60" customHeight="1" x14ac:dyDescent="0.4">
      <c r="A62" s="399"/>
      <c r="B62" s="399"/>
      <c r="C62" s="399"/>
      <c r="D62" s="399"/>
      <c r="E62" s="399"/>
      <c r="F62" s="402" t="s">
        <v>138</v>
      </c>
      <c r="G62" s="403"/>
      <c r="H62" s="404"/>
      <c r="I62" s="409"/>
      <c r="J62" s="410"/>
      <c r="K62" s="409"/>
      <c r="L62" s="410"/>
      <c r="M62" s="409"/>
      <c r="N62" s="410"/>
      <c r="O62" s="409"/>
      <c r="P62" s="413"/>
      <c r="Q62" s="413"/>
      <c r="R62" s="409"/>
      <c r="S62" s="413"/>
      <c r="T62" s="413"/>
    </row>
    <row r="63" spans="1:20" ht="60" customHeight="1" x14ac:dyDescent="0.4">
      <c r="A63" s="398" t="s">
        <v>134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</row>
    <row r="64" spans="1:20" ht="60" customHeight="1" x14ac:dyDescent="0.4">
      <c r="A64" s="399" t="s">
        <v>135</v>
      </c>
      <c r="B64" s="399"/>
      <c r="C64" s="399"/>
      <c r="D64" s="399"/>
      <c r="E64" s="399"/>
      <c r="F64" s="392" t="s">
        <v>136</v>
      </c>
      <c r="G64" s="392"/>
      <c r="H64" s="97">
        <v>100</v>
      </c>
      <c r="I64" s="400" t="str">
        <f>IF(SUM(I60:T62)=0,"BAJO",IF(SUM(I60:T62)/COUNTIF(I60:T62,"&gt;0")&lt;50,"BAJO",IF(SUM(I60:T62)/COUNTIF(I60:T62,"&gt;0")=100,"FUERTE",IF(SUM(I60:T62)/COUNTIF(I60:T62,"&gt;0")&lt;=99,"MODERADO"))))</f>
        <v>BAJO</v>
      </c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4" ht="60" customHeight="1" x14ac:dyDescent="0.4">
      <c r="A65" s="399"/>
      <c r="B65" s="399"/>
      <c r="C65" s="399"/>
      <c r="D65" s="399"/>
      <c r="E65" s="399"/>
      <c r="F65" s="392" t="s">
        <v>137</v>
      </c>
      <c r="G65" s="392"/>
      <c r="H65" s="97">
        <v>50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4" ht="60" customHeight="1" x14ac:dyDescent="0.4">
      <c r="A66" s="399"/>
      <c r="B66" s="399"/>
      <c r="C66" s="399"/>
      <c r="D66" s="399"/>
      <c r="E66" s="399"/>
      <c r="F66" s="392" t="s">
        <v>138</v>
      </c>
      <c r="G66" s="392"/>
      <c r="H66" s="97">
        <v>0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7" spans="1:24" ht="30" customHeight="1" x14ac:dyDescent="0.4">
      <c r="A67" s="31"/>
      <c r="B67" s="31"/>
      <c r="C67" s="3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9"/>
      <c r="P67" s="30"/>
      <c r="Q67" s="30"/>
      <c r="R67" s="30"/>
      <c r="S67" s="30"/>
      <c r="T67" s="30"/>
    </row>
    <row r="68" spans="1:24" ht="30" customHeight="1" x14ac:dyDescent="0.4">
      <c r="A68" s="25"/>
      <c r="B68" s="25"/>
      <c r="C68" s="26"/>
      <c r="D68" s="26"/>
      <c r="E68" s="26"/>
      <c r="F68" s="26"/>
      <c r="G68" s="26"/>
      <c r="H68" s="26"/>
      <c r="I68" s="26"/>
      <c r="J68" s="64"/>
      <c r="K68" s="64"/>
      <c r="L68" s="42"/>
      <c r="M68" s="42"/>
      <c r="N68" s="34"/>
      <c r="O68" s="43"/>
      <c r="P68" s="32"/>
      <c r="Q68" s="32"/>
      <c r="R68" s="32"/>
      <c r="S68" s="32"/>
      <c r="T68" s="32"/>
    </row>
    <row r="69" spans="1:24" ht="69" customHeight="1" x14ac:dyDescent="0.4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4" ht="30" customHeight="1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4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62"/>
      <c r="V71" s="62"/>
      <c r="W71" s="62"/>
      <c r="X71" s="62"/>
    </row>
    <row r="72" spans="1:24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  <c r="U72" s="62"/>
      <c r="V72" s="62"/>
      <c r="W72" s="62"/>
      <c r="X72" s="62"/>
    </row>
    <row r="73" spans="1:24" s="61" customFormat="1" ht="50.1" customHeight="1" x14ac:dyDescent="0.45">
      <c r="A73" s="393">
        <f>A12</f>
        <v>0</v>
      </c>
      <c r="B73" s="393"/>
      <c r="C73" s="393"/>
      <c r="D73" s="393"/>
      <c r="E73" s="393"/>
      <c r="F73" s="393"/>
      <c r="G73" s="393"/>
      <c r="H73" s="394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  <c r="U73" s="62"/>
      <c r="V73" s="62"/>
      <c r="W73" s="62"/>
      <c r="X73" s="62"/>
    </row>
    <row r="74" spans="1:24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  <c r="U74" s="62"/>
      <c r="V74" s="62"/>
      <c r="W74" s="62"/>
      <c r="X74" s="62"/>
    </row>
    <row r="75" spans="1:24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62"/>
      <c r="V75" s="62"/>
      <c r="W75" s="62"/>
      <c r="X75" s="62"/>
    </row>
    <row r="76" spans="1:24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  <c r="U76" s="62"/>
      <c r="V76" s="62"/>
      <c r="W76" s="62"/>
      <c r="X76" s="62"/>
    </row>
    <row r="77" spans="1:24" s="61" customFormat="1" ht="50.1" customHeight="1" x14ac:dyDescent="0.45">
      <c r="A77" s="393" t="e">
        <f>O12</f>
        <v>#DIV/0!</v>
      </c>
      <c r="B77" s="393"/>
      <c r="C77" s="393"/>
      <c r="D77" s="393"/>
      <c r="E77" s="393"/>
      <c r="F77" s="393"/>
      <c r="G77" s="393"/>
      <c r="H77" s="397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397"/>
      <c r="J77" s="397"/>
      <c r="K77" s="397"/>
      <c r="L77" s="397"/>
      <c r="M77" s="397"/>
      <c r="N77" s="397"/>
      <c r="O77" s="393" t="e">
        <f>IF(A77-H77=0,"1",A77-H77)</f>
        <v>#DIV/0!</v>
      </c>
      <c r="P77" s="393"/>
      <c r="Q77" s="393"/>
      <c r="R77" s="393"/>
      <c r="S77" s="393"/>
      <c r="T77" s="393"/>
      <c r="U77" s="62"/>
      <c r="V77" s="62"/>
      <c r="W77" s="62"/>
      <c r="X77" s="62"/>
    </row>
    <row r="78" spans="1:24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  <c r="U78" s="62"/>
      <c r="V78" s="62"/>
      <c r="W78" s="62"/>
      <c r="X78" s="62"/>
    </row>
    <row r="79" spans="1:24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62"/>
      <c r="V79" s="62"/>
      <c r="W79" s="62"/>
      <c r="X79" s="62"/>
    </row>
    <row r="80" spans="1:24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  <c r="U80" s="62"/>
      <c r="V80" s="62"/>
      <c r="W80" s="62"/>
      <c r="X80" s="62"/>
    </row>
    <row r="81" spans="1:24" s="61" customFormat="1" ht="148.5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e">
        <f>O77</f>
        <v>#DIV/0!</v>
      </c>
      <c r="I81" s="393"/>
      <c r="J81" s="393"/>
      <c r="K81" s="393"/>
      <c r="L81" s="393"/>
      <c r="M81" s="393"/>
      <c r="N81" s="393"/>
      <c r="O81" s="394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394"/>
      <c r="Q81" s="394"/>
      <c r="R81" s="394"/>
      <c r="S81" s="394"/>
      <c r="T81" s="394"/>
      <c r="U81" s="62"/>
      <c r="V81" s="62"/>
      <c r="W81" s="62"/>
      <c r="X81" s="62"/>
    </row>
    <row r="82" spans="1:24" x14ac:dyDescent="0.4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dxfId="10" priority="8" stopIfTrue="1">
      <formula>LEFT(O81,4)="ALTO"</formula>
    </cfRule>
    <cfRule type="expression" dxfId="9" priority="9" stopIfTrue="1">
      <formula>LEFT(O81,8)="MODERADO"</formula>
    </cfRule>
    <cfRule type="expression" dxfId="8" priority="10" stopIfTrue="1">
      <formula>LEFT(O81,7)="EXTREMO"</formula>
    </cfRule>
    <cfRule type="expression" dxfId="7" priority="11" stopIfTrue="1">
      <formula>LEFT(O81,4)="BAJO"</formula>
    </cfRule>
  </conditionalFormatting>
  <conditionalFormatting sqref="I64:T66">
    <cfRule type="containsText" dxfId="6" priority="5" stopIfTrue="1" operator="containsText" text="Fuerte">
      <formula>NOT(ISERROR(SEARCH("Fuerte",I64)))</formula>
    </cfRule>
    <cfRule type="containsText" dxfId="5" priority="6" stopIfTrue="1" operator="containsText" text="Moderado">
      <formula>NOT(ISERROR(SEARCH("Moderado",I64)))</formula>
    </cfRule>
    <cfRule type="containsText" dxfId="4" priority="7" stopIfTrue="1" operator="containsText" text="BAJO">
      <formula>NOT(ISERROR(SEARCH("BAJO",I64)))</formula>
    </cfRule>
  </conditionalFormatting>
  <conditionalFormatting sqref="Q12:T12">
    <cfRule type="containsText" dxfId="3" priority="1" operator="containsText" text="EXTREMO">
      <formula>NOT(ISERROR(SEARCH("EXTREMO",Q12)))</formula>
    </cfRule>
    <cfRule type="containsText" dxfId="2" priority="2" operator="containsText" text="MODERADO">
      <formula>NOT(ISERROR(SEARCH("MODERADO",Q12)))</formula>
    </cfRule>
    <cfRule type="containsText" dxfId="1" priority="3" operator="containsText" text="ALTO">
      <formula>NOT(ISERROR(SEARCH("ALTO",Q12)))</formula>
    </cfRule>
    <cfRule type="containsText" dxfId="0" priority="4" operator="containsText" text="BAJO">
      <formula>NOT(ISERROR(SEARCH("BAJO",Q12)))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"/>
  <sheetViews>
    <sheetView workbookViewId="0">
      <selection activeCell="D9" sqref="D9"/>
    </sheetView>
  </sheetViews>
  <sheetFormatPr baseColWidth="10" defaultRowHeight="15" x14ac:dyDescent="0.2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3:L23"/>
  <sheetViews>
    <sheetView topLeftCell="A7" zoomScale="71" zoomScaleNormal="71" workbookViewId="0">
      <selection activeCell="H18" sqref="H18"/>
    </sheetView>
  </sheetViews>
  <sheetFormatPr baseColWidth="10" defaultRowHeight="15" x14ac:dyDescent="0.25"/>
  <cols>
    <col min="7" max="10" width="24.5703125" customWidth="1"/>
  </cols>
  <sheetData>
    <row r="3" spans="1:12" ht="14.45" x14ac:dyDescent="0.35">
      <c r="A3" s="7"/>
      <c r="B3" s="7"/>
      <c r="C3" s="7"/>
      <c r="D3" s="7"/>
      <c r="E3" s="7"/>
      <c r="F3" s="7"/>
      <c r="G3" s="546" t="s">
        <v>24</v>
      </c>
      <c r="H3" s="547"/>
      <c r="I3" s="547"/>
      <c r="J3" s="547"/>
      <c r="K3" s="2"/>
      <c r="L3" s="1"/>
    </row>
    <row r="4" spans="1:12" ht="31.5" customHeight="1" x14ac:dyDescent="0.35">
      <c r="A4" s="8"/>
      <c r="B4" s="8"/>
      <c r="C4" s="556" t="s">
        <v>18</v>
      </c>
      <c r="D4" s="556"/>
      <c r="E4" s="556"/>
      <c r="F4" s="556"/>
      <c r="G4" s="4" t="s">
        <v>20</v>
      </c>
      <c r="H4" s="4" t="s">
        <v>21</v>
      </c>
      <c r="I4" s="4" t="s">
        <v>22</v>
      </c>
      <c r="J4" s="4" t="s">
        <v>23</v>
      </c>
      <c r="K4" s="5" t="s">
        <v>25</v>
      </c>
      <c r="L4" s="1"/>
    </row>
    <row r="5" spans="1:12" ht="55.5" customHeight="1" x14ac:dyDescent="0.25">
      <c r="A5" s="551" t="s">
        <v>10</v>
      </c>
      <c r="B5" s="552"/>
      <c r="C5" s="548" t="s">
        <v>29</v>
      </c>
      <c r="D5" s="549"/>
      <c r="E5" s="549"/>
      <c r="F5" s="550"/>
      <c r="G5" s="3">
        <v>3</v>
      </c>
      <c r="H5" s="3">
        <v>3</v>
      </c>
      <c r="I5" s="3">
        <v>1</v>
      </c>
      <c r="J5" s="3">
        <v>1</v>
      </c>
      <c r="K5" s="6">
        <f>G5*H5*I5*J5</f>
        <v>9</v>
      </c>
      <c r="L5" s="1"/>
    </row>
    <row r="6" spans="1:12" ht="60.75" customHeight="1" x14ac:dyDescent="0.25">
      <c r="A6" s="551"/>
      <c r="B6" s="552"/>
      <c r="C6" s="555" t="s">
        <v>26</v>
      </c>
      <c r="D6" s="555"/>
      <c r="E6" s="555"/>
      <c r="F6" s="555"/>
      <c r="G6" s="3">
        <v>3</v>
      </c>
      <c r="H6" s="3">
        <v>1</v>
      </c>
      <c r="I6" s="3">
        <v>1</v>
      </c>
      <c r="J6" s="3">
        <v>5</v>
      </c>
      <c r="K6" s="6">
        <f>G6*H6*I6*J6</f>
        <v>15</v>
      </c>
      <c r="L6" s="1"/>
    </row>
    <row r="7" spans="1:12" ht="60.75" customHeight="1" x14ac:dyDescent="0.25">
      <c r="A7" s="551"/>
      <c r="B7" s="552"/>
      <c r="C7" s="548" t="s">
        <v>27</v>
      </c>
      <c r="D7" s="549"/>
      <c r="E7" s="549"/>
      <c r="F7" s="550"/>
      <c r="G7" s="3">
        <v>5</v>
      </c>
      <c r="H7" s="3">
        <v>3</v>
      </c>
      <c r="I7" s="3">
        <v>1</v>
      </c>
      <c r="J7" s="3">
        <v>5</v>
      </c>
      <c r="K7" s="6">
        <f>G7*H7*I7*J7</f>
        <v>75</v>
      </c>
      <c r="L7" s="1"/>
    </row>
    <row r="8" spans="1:12" ht="60" customHeight="1" x14ac:dyDescent="0.25">
      <c r="A8" s="551"/>
      <c r="B8" s="552"/>
      <c r="C8" s="555" t="s">
        <v>19</v>
      </c>
      <c r="D8" s="555"/>
      <c r="E8" s="555"/>
      <c r="F8" s="555"/>
      <c r="G8" s="3">
        <v>3</v>
      </c>
      <c r="H8" s="3">
        <v>1</v>
      </c>
      <c r="I8" s="3">
        <v>1</v>
      </c>
      <c r="J8" s="3">
        <v>5</v>
      </c>
      <c r="K8" s="6">
        <f>G8*H8*I8*J8</f>
        <v>15</v>
      </c>
      <c r="L8" s="1"/>
    </row>
    <row r="9" spans="1:12" ht="59.25" customHeight="1" x14ac:dyDescent="0.25">
      <c r="A9" s="553"/>
      <c r="B9" s="554"/>
      <c r="C9" s="555" t="s">
        <v>28</v>
      </c>
      <c r="D9" s="555"/>
      <c r="E9" s="555"/>
      <c r="F9" s="555"/>
      <c r="G9" s="3">
        <v>3</v>
      </c>
      <c r="H9" s="3">
        <v>1</v>
      </c>
      <c r="I9" s="3">
        <v>1</v>
      </c>
      <c r="J9" s="3">
        <v>3</v>
      </c>
      <c r="K9" s="6">
        <f>G9*H9*I9*J9</f>
        <v>9</v>
      </c>
      <c r="L9" s="1"/>
    </row>
    <row r="13" spans="1:12" ht="14.45" x14ac:dyDescent="0.35">
      <c r="B13" t="s">
        <v>1</v>
      </c>
      <c r="D13" t="s">
        <v>0</v>
      </c>
      <c r="G13" t="s">
        <v>37</v>
      </c>
    </row>
    <row r="14" spans="1:12" ht="14.45" x14ac:dyDescent="0.35">
      <c r="B14">
        <v>1</v>
      </c>
      <c r="D14">
        <v>1</v>
      </c>
      <c r="G14" t="s">
        <v>38</v>
      </c>
    </row>
    <row r="15" spans="1:12" ht="14.45" x14ac:dyDescent="0.35">
      <c r="B15">
        <v>2</v>
      </c>
      <c r="D15">
        <v>2</v>
      </c>
    </row>
    <row r="16" spans="1:12" ht="14.45" x14ac:dyDescent="0.35">
      <c r="B16">
        <v>3</v>
      </c>
      <c r="D16">
        <v>3</v>
      </c>
    </row>
    <row r="17" spans="2:8" ht="14.45" x14ac:dyDescent="0.35">
      <c r="B17">
        <v>4</v>
      </c>
      <c r="D17">
        <v>4</v>
      </c>
    </row>
    <row r="18" spans="2:8" x14ac:dyDescent="0.25">
      <c r="B18">
        <v>5</v>
      </c>
      <c r="D18">
        <v>5</v>
      </c>
      <c r="F18" t="s">
        <v>32</v>
      </c>
      <c r="H18" t="s">
        <v>34</v>
      </c>
    </row>
    <row r="19" spans="2:8" ht="14.45" x14ac:dyDescent="0.35">
      <c r="F19" t="s">
        <v>33</v>
      </c>
    </row>
    <row r="20" spans="2:8" ht="14.45" x14ac:dyDescent="0.35">
      <c r="B20" t="s">
        <v>15</v>
      </c>
      <c r="F20" t="s">
        <v>36</v>
      </c>
    </row>
    <row r="21" spans="2:8" x14ac:dyDescent="0.25">
      <c r="B21" t="s">
        <v>14</v>
      </c>
      <c r="F21" t="s">
        <v>34</v>
      </c>
    </row>
    <row r="22" spans="2:8" x14ac:dyDescent="0.25">
      <c r="B22" t="s">
        <v>16</v>
      </c>
      <c r="F22" t="s">
        <v>35</v>
      </c>
    </row>
    <row r="23" spans="2:8" ht="14.45" x14ac:dyDescent="0.35">
      <c r="B23" t="s">
        <v>17</v>
      </c>
    </row>
  </sheetData>
  <mergeCells count="8">
    <mergeCell ref="G3:J3"/>
    <mergeCell ref="C7:F7"/>
    <mergeCell ref="A5:B9"/>
    <mergeCell ref="C5:F5"/>
    <mergeCell ref="C6:F6"/>
    <mergeCell ref="C8:F8"/>
    <mergeCell ref="C9:F9"/>
    <mergeCell ref="C4:F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U82"/>
  <sheetViews>
    <sheetView view="pageBreakPreview" topLeftCell="F52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RIESGOS'!A21</f>
        <v>0</v>
      </c>
      <c r="B7" s="494">
        <f>'MAPA DE RIESGOS'!C21</f>
        <v>0</v>
      </c>
      <c r="C7" s="495"/>
      <c r="D7" s="494">
        <f>'MAPA DE RIESGOS'!B21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RIESGOS'!G21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RIESGOS'!H21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88" t="s">
        <v>59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460" t="s">
        <v>129</v>
      </c>
      <c r="B15" s="461"/>
      <c r="C15" s="461"/>
      <c r="D15" s="461"/>
      <c r="E15" s="461"/>
      <c r="F15" s="462"/>
      <c r="G15" s="469" t="s">
        <v>154</v>
      </c>
      <c r="H15" s="470"/>
      <c r="I15" s="470"/>
      <c r="J15" s="470"/>
      <c r="K15" s="470"/>
      <c r="L15" s="470"/>
      <c r="M15" s="470"/>
      <c r="N15" s="471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463"/>
      <c r="B16" s="464"/>
      <c r="C16" s="464"/>
      <c r="D16" s="464"/>
      <c r="E16" s="464"/>
      <c r="F16" s="465"/>
      <c r="G16" s="472"/>
      <c r="H16" s="473"/>
      <c r="I16" s="473"/>
      <c r="J16" s="473"/>
      <c r="K16" s="473"/>
      <c r="L16" s="473"/>
      <c r="M16" s="473"/>
      <c r="N16" s="474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466"/>
      <c r="B17" s="467"/>
      <c r="C17" s="467"/>
      <c r="D17" s="467"/>
      <c r="E17" s="467"/>
      <c r="F17" s="468"/>
      <c r="G17" s="475"/>
      <c r="H17" s="476"/>
      <c r="I17" s="476"/>
      <c r="J17" s="476"/>
      <c r="K17" s="476"/>
      <c r="L17" s="476"/>
      <c r="M17" s="476"/>
      <c r="N17" s="477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57">
        <f>'MAPA DE RIESGOS'!E21</f>
        <v>0</v>
      </c>
      <c r="B18" s="458"/>
      <c r="C18" s="458"/>
      <c r="D18" s="458"/>
      <c r="E18" s="458"/>
      <c r="F18" s="459"/>
      <c r="G18" s="79" t="s">
        <v>61</v>
      </c>
      <c r="H18" s="457">
        <f>'MAPA DE RIESGOS'!J21</f>
        <v>0</v>
      </c>
      <c r="I18" s="458"/>
      <c r="J18" s="458"/>
      <c r="K18" s="458"/>
      <c r="L18" s="458"/>
      <c r="M18" s="458"/>
      <c r="N18" s="458"/>
      <c r="O18" s="60"/>
      <c r="P18" s="60"/>
      <c r="Q18" s="59"/>
      <c r="R18" s="59"/>
      <c r="S18" s="59"/>
      <c r="T18" s="59"/>
    </row>
    <row r="19" spans="1:20" ht="50.1" customHeight="1" x14ac:dyDescent="0.45">
      <c r="A19" s="457">
        <f>'MAPA DE RIESGOS'!E22</f>
        <v>0</v>
      </c>
      <c r="B19" s="458"/>
      <c r="C19" s="458"/>
      <c r="D19" s="458"/>
      <c r="E19" s="458"/>
      <c r="F19" s="459"/>
      <c r="G19" s="79" t="s">
        <v>62</v>
      </c>
      <c r="H19" s="457">
        <f>'MAPA DE RIESGOS'!J22</f>
        <v>0</v>
      </c>
      <c r="I19" s="458"/>
      <c r="J19" s="458"/>
      <c r="K19" s="458"/>
      <c r="L19" s="458"/>
      <c r="M19" s="458"/>
      <c r="N19" s="458"/>
      <c r="O19" s="60"/>
      <c r="P19" s="60"/>
      <c r="Q19" s="59"/>
      <c r="R19" s="59"/>
      <c r="S19" s="59"/>
      <c r="T19" s="59"/>
    </row>
    <row r="20" spans="1:20" ht="50.1" customHeight="1" x14ac:dyDescent="0.45">
      <c r="A20" s="457">
        <f>'MAPA DE RIESGOS'!E23</f>
        <v>0</v>
      </c>
      <c r="B20" s="458"/>
      <c r="C20" s="458"/>
      <c r="D20" s="458"/>
      <c r="E20" s="458"/>
      <c r="F20" s="459"/>
      <c r="G20" s="79" t="s">
        <v>63</v>
      </c>
      <c r="H20" s="457">
        <f>'MAPA DE RIESGOS'!J23</f>
        <v>0</v>
      </c>
      <c r="I20" s="458"/>
      <c r="J20" s="458"/>
      <c r="K20" s="458"/>
      <c r="L20" s="458"/>
      <c r="M20" s="458"/>
      <c r="N20" s="458"/>
      <c r="O20" s="60"/>
      <c r="P20" s="60"/>
      <c r="Q20" s="59"/>
      <c r="R20" s="59"/>
      <c r="S20" s="59"/>
      <c r="T20" s="59"/>
    </row>
    <row r="21" spans="1:20" ht="50.1" customHeight="1" x14ac:dyDescent="0.45">
      <c r="A21" s="457">
        <f>'MAPA DE RIESGOS'!E24</f>
        <v>0</v>
      </c>
      <c r="B21" s="458"/>
      <c r="C21" s="458"/>
      <c r="D21" s="458"/>
      <c r="E21" s="458"/>
      <c r="F21" s="459"/>
      <c r="G21" s="79" t="s">
        <v>64</v>
      </c>
      <c r="H21" s="457">
        <f>'MAPA DE RIESGOS'!J24</f>
        <v>0</v>
      </c>
      <c r="I21" s="458"/>
      <c r="J21" s="458"/>
      <c r="K21" s="458"/>
      <c r="L21" s="458"/>
      <c r="M21" s="458"/>
      <c r="N21" s="458"/>
      <c r="O21" s="60"/>
      <c r="P21" s="60"/>
      <c r="Q21" s="59"/>
      <c r="R21" s="59"/>
      <c r="S21" s="59"/>
      <c r="T21" s="59"/>
    </row>
    <row r="22" spans="1:20" ht="50.1" customHeight="1" x14ac:dyDescent="0.45">
      <c r="A22" s="457">
        <f>'MAPA DE RIESGOS'!E25</f>
        <v>0</v>
      </c>
      <c r="B22" s="458"/>
      <c r="C22" s="458"/>
      <c r="D22" s="458"/>
      <c r="E22" s="458"/>
      <c r="F22" s="459"/>
      <c r="G22" s="79" t="s">
        <v>65</v>
      </c>
      <c r="H22" s="457">
        <f>'MAPA DE RIESGOS'!J25</f>
        <v>0</v>
      </c>
      <c r="I22" s="458"/>
      <c r="J22" s="458"/>
      <c r="K22" s="458"/>
      <c r="L22" s="458"/>
      <c r="M22" s="458"/>
      <c r="N22" s="458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223" priority="14" stopIfTrue="1">
      <formula>LEFT(J11,4)="ALTO"</formula>
    </cfRule>
    <cfRule type="expression" dxfId="222" priority="15" stopIfTrue="1">
      <formula>LEFT(J11,8)="MODERADO"</formula>
    </cfRule>
    <cfRule type="expression" dxfId="221" priority="16" stopIfTrue="1">
      <formula>LEFT(J11,7)="EXTREMO"</formula>
    </cfRule>
    <cfRule type="expression" dxfId="220" priority="17" stopIfTrue="1">
      <formula>LEFT(J11,4)="BAJO"</formula>
    </cfRule>
  </conditionalFormatting>
  <conditionalFormatting sqref="O81">
    <cfRule type="expression" dxfId="219" priority="10" stopIfTrue="1">
      <formula>LEFT(O81,4)="ALTO"</formula>
    </cfRule>
    <cfRule type="expression" dxfId="218" priority="11" stopIfTrue="1">
      <formula>LEFT(O81,8)="MODERADO"</formula>
    </cfRule>
    <cfRule type="expression" dxfId="217" priority="12" stopIfTrue="1">
      <formula>LEFT(O81,7)="EXTREMO"</formula>
    </cfRule>
    <cfRule type="expression" dxfId="216" priority="13" stopIfTrue="1">
      <formula>LEFT(O81,4)="BAJO"</formula>
    </cfRule>
  </conditionalFormatting>
  <conditionalFormatting sqref="I63:T65">
    <cfRule type="containsText" dxfId="215" priority="1" stopIfTrue="1" operator="containsText" text="Fuerte">
      <formula>NOT(ISERROR(SEARCH("Fuerte",I63)))</formula>
    </cfRule>
    <cfRule type="containsText" dxfId="214" priority="2" stopIfTrue="1" operator="containsText" text="Moderado">
      <formula>NOT(ISERROR(SEARCH("Moderado",I63)))</formula>
    </cfRule>
    <cfRule type="containsText" dxfId="213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U82"/>
  <sheetViews>
    <sheetView view="pageBreakPreview" topLeftCell="F34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RIESGOS'!A26</f>
        <v>0</v>
      </c>
      <c r="B7" s="494">
        <f>'MAPA DE RIESGOS'!C26</f>
        <v>0</v>
      </c>
      <c r="C7" s="495"/>
      <c r="D7" s="494">
        <f>'MAPA DE RIESGOS'!B26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78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RIESGOS'!G26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RIESGOS'!H26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88" t="s">
        <v>59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460" t="s">
        <v>129</v>
      </c>
      <c r="B15" s="461"/>
      <c r="C15" s="461"/>
      <c r="D15" s="461"/>
      <c r="E15" s="461"/>
      <c r="F15" s="462"/>
      <c r="G15" s="469" t="s">
        <v>154</v>
      </c>
      <c r="H15" s="470"/>
      <c r="I15" s="470"/>
      <c r="J15" s="470"/>
      <c r="K15" s="470"/>
      <c r="L15" s="470"/>
      <c r="M15" s="470"/>
      <c r="N15" s="471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463"/>
      <c r="B16" s="464"/>
      <c r="C16" s="464"/>
      <c r="D16" s="464"/>
      <c r="E16" s="464"/>
      <c r="F16" s="465"/>
      <c r="G16" s="472"/>
      <c r="H16" s="473"/>
      <c r="I16" s="473"/>
      <c r="J16" s="473"/>
      <c r="K16" s="473"/>
      <c r="L16" s="473"/>
      <c r="M16" s="473"/>
      <c r="N16" s="474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466"/>
      <c r="B17" s="467"/>
      <c r="C17" s="467"/>
      <c r="D17" s="467"/>
      <c r="E17" s="467"/>
      <c r="F17" s="468"/>
      <c r="G17" s="475"/>
      <c r="H17" s="476"/>
      <c r="I17" s="476"/>
      <c r="J17" s="476"/>
      <c r="K17" s="476"/>
      <c r="L17" s="476"/>
      <c r="M17" s="476"/>
      <c r="N17" s="477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57">
        <f>'MAPA DE RIESGOS'!E26</f>
        <v>0</v>
      </c>
      <c r="B18" s="458"/>
      <c r="C18" s="458"/>
      <c r="D18" s="458"/>
      <c r="E18" s="458"/>
      <c r="F18" s="459"/>
      <c r="G18" s="79" t="s">
        <v>61</v>
      </c>
      <c r="H18" s="457">
        <f>'MAPA DE RIESGOS'!J26</f>
        <v>0</v>
      </c>
      <c r="I18" s="458"/>
      <c r="J18" s="458"/>
      <c r="K18" s="458"/>
      <c r="L18" s="458"/>
      <c r="M18" s="458"/>
      <c r="N18" s="458"/>
      <c r="O18" s="60"/>
      <c r="P18" s="60"/>
      <c r="Q18" s="59"/>
      <c r="R18" s="59"/>
      <c r="S18" s="59"/>
      <c r="T18" s="59"/>
    </row>
    <row r="19" spans="1:20" ht="50.1" customHeight="1" x14ac:dyDescent="0.45">
      <c r="A19" s="457">
        <f>'MAPA DE RIESGOS'!E27</f>
        <v>0</v>
      </c>
      <c r="B19" s="458"/>
      <c r="C19" s="458"/>
      <c r="D19" s="458"/>
      <c r="E19" s="458"/>
      <c r="F19" s="459"/>
      <c r="G19" s="79" t="s">
        <v>62</v>
      </c>
      <c r="H19" s="457">
        <f>'MAPA DE RIESGOS'!J27</f>
        <v>0</v>
      </c>
      <c r="I19" s="458"/>
      <c r="J19" s="458"/>
      <c r="K19" s="458"/>
      <c r="L19" s="458"/>
      <c r="M19" s="458"/>
      <c r="N19" s="458"/>
      <c r="O19" s="60"/>
      <c r="P19" s="60"/>
      <c r="Q19" s="59"/>
      <c r="R19" s="59"/>
      <c r="S19" s="59"/>
      <c r="T19" s="59"/>
    </row>
    <row r="20" spans="1:20" ht="50.1" customHeight="1" x14ac:dyDescent="0.45">
      <c r="A20" s="457">
        <f>'MAPA DE RIESGOS'!E28</f>
        <v>0</v>
      </c>
      <c r="B20" s="458"/>
      <c r="C20" s="458"/>
      <c r="D20" s="458"/>
      <c r="E20" s="458"/>
      <c r="F20" s="459"/>
      <c r="G20" s="79" t="s">
        <v>63</v>
      </c>
      <c r="H20" s="457">
        <f>'MAPA DE RIESGOS'!J28</f>
        <v>0</v>
      </c>
      <c r="I20" s="458"/>
      <c r="J20" s="458"/>
      <c r="K20" s="458"/>
      <c r="L20" s="458"/>
      <c r="M20" s="458"/>
      <c r="N20" s="458"/>
      <c r="O20" s="60"/>
      <c r="P20" s="60"/>
      <c r="Q20" s="59"/>
      <c r="R20" s="59"/>
      <c r="S20" s="59"/>
      <c r="T20" s="59"/>
    </row>
    <row r="21" spans="1:20" ht="50.1" customHeight="1" x14ac:dyDescent="0.45">
      <c r="A21" s="457">
        <f>'MAPA DE RIESGOS'!E29</f>
        <v>0</v>
      </c>
      <c r="B21" s="458"/>
      <c r="C21" s="458"/>
      <c r="D21" s="458"/>
      <c r="E21" s="458"/>
      <c r="F21" s="459"/>
      <c r="G21" s="79" t="s">
        <v>64</v>
      </c>
      <c r="H21" s="457">
        <f>'MAPA DE RIESGOS'!J29</f>
        <v>0</v>
      </c>
      <c r="I21" s="458"/>
      <c r="J21" s="458"/>
      <c r="K21" s="458"/>
      <c r="L21" s="458"/>
      <c r="M21" s="458"/>
      <c r="N21" s="458"/>
      <c r="O21" s="60"/>
      <c r="P21" s="60"/>
      <c r="Q21" s="59"/>
      <c r="R21" s="59"/>
      <c r="S21" s="59"/>
      <c r="T21" s="59"/>
    </row>
    <row r="22" spans="1:20" ht="50.1" customHeight="1" x14ac:dyDescent="0.45">
      <c r="A22" s="457">
        <f>'MAPA DE RIESGOS'!E30</f>
        <v>0</v>
      </c>
      <c r="B22" s="458"/>
      <c r="C22" s="458"/>
      <c r="D22" s="458"/>
      <c r="E22" s="458"/>
      <c r="F22" s="459"/>
      <c r="G22" s="79" t="s">
        <v>65</v>
      </c>
      <c r="H22" s="457">
        <f>'MAPA DE RIESGOS'!J30</f>
        <v>0</v>
      </c>
      <c r="I22" s="458"/>
      <c r="J22" s="458"/>
      <c r="K22" s="458"/>
      <c r="L22" s="458"/>
      <c r="M22" s="458"/>
      <c r="N22" s="458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3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4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3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3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3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45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45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45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45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45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212" priority="14" stopIfTrue="1">
      <formula>LEFT(J11,4)="ALTO"</formula>
    </cfRule>
    <cfRule type="expression" dxfId="211" priority="15" stopIfTrue="1">
      <formula>LEFT(J11,8)="MODERADO"</formula>
    </cfRule>
    <cfRule type="expression" dxfId="210" priority="16" stopIfTrue="1">
      <formula>LEFT(J11,7)="EXTREMO"</formula>
    </cfRule>
    <cfRule type="expression" dxfId="209" priority="17" stopIfTrue="1">
      <formula>LEFT(J11,4)="BAJO"</formula>
    </cfRule>
  </conditionalFormatting>
  <conditionalFormatting sqref="O81">
    <cfRule type="expression" dxfId="208" priority="10" stopIfTrue="1">
      <formula>LEFT(O81,4)="ALTO"</formula>
    </cfRule>
    <cfRule type="expression" dxfId="207" priority="11" stopIfTrue="1">
      <formula>LEFT(O81,8)="MODERADO"</formula>
    </cfRule>
    <cfRule type="expression" dxfId="206" priority="12" stopIfTrue="1">
      <formula>LEFT(O81,7)="EXTREMO"</formula>
    </cfRule>
    <cfRule type="expression" dxfId="205" priority="13" stopIfTrue="1">
      <formula>LEFT(O81,4)="BAJO"</formula>
    </cfRule>
  </conditionalFormatting>
  <conditionalFormatting sqref="I63:T65">
    <cfRule type="containsText" dxfId="204" priority="1" stopIfTrue="1" operator="containsText" text="Fuerte">
      <formula>NOT(ISERROR(SEARCH("Fuerte",I63)))</formula>
    </cfRule>
    <cfRule type="containsText" dxfId="203" priority="2" stopIfTrue="1" operator="containsText" text="Moderado">
      <formula>NOT(ISERROR(SEARCH("Moderado",I63)))</formula>
    </cfRule>
    <cfRule type="containsText" dxfId="202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U82"/>
  <sheetViews>
    <sheetView view="pageBreakPreview" topLeftCell="F55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RIESGOS'!A31</f>
        <v>0</v>
      </c>
      <c r="B7" s="494">
        <f>'MAPA DE RIESGOS'!C31</f>
        <v>0</v>
      </c>
      <c r="C7" s="495"/>
      <c r="D7" s="494">
        <f>'MAPA DE RIESGOS'!B31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6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RIESGOS'!G31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RIESGOS'!H31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88" t="s">
        <v>59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460" t="s">
        <v>129</v>
      </c>
      <c r="B15" s="461"/>
      <c r="C15" s="461"/>
      <c r="D15" s="461"/>
      <c r="E15" s="461"/>
      <c r="F15" s="462"/>
      <c r="G15" s="469" t="s">
        <v>154</v>
      </c>
      <c r="H15" s="470"/>
      <c r="I15" s="470"/>
      <c r="J15" s="470"/>
      <c r="K15" s="470"/>
      <c r="L15" s="470"/>
      <c r="M15" s="470"/>
      <c r="N15" s="471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463"/>
      <c r="B16" s="464"/>
      <c r="C16" s="464"/>
      <c r="D16" s="464"/>
      <c r="E16" s="464"/>
      <c r="F16" s="465"/>
      <c r="G16" s="472"/>
      <c r="H16" s="473"/>
      <c r="I16" s="473"/>
      <c r="J16" s="473"/>
      <c r="K16" s="473"/>
      <c r="L16" s="473"/>
      <c r="M16" s="473"/>
      <c r="N16" s="474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466"/>
      <c r="B17" s="467"/>
      <c r="C17" s="467"/>
      <c r="D17" s="467"/>
      <c r="E17" s="467"/>
      <c r="F17" s="468"/>
      <c r="G17" s="475"/>
      <c r="H17" s="476"/>
      <c r="I17" s="476"/>
      <c r="J17" s="476"/>
      <c r="K17" s="476"/>
      <c r="L17" s="476"/>
      <c r="M17" s="476"/>
      <c r="N17" s="477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57">
        <f>'MAPA DE RIESGOS'!E31</f>
        <v>0</v>
      </c>
      <c r="B18" s="458"/>
      <c r="C18" s="458"/>
      <c r="D18" s="458"/>
      <c r="E18" s="458"/>
      <c r="F18" s="459"/>
      <c r="G18" s="79" t="s">
        <v>61</v>
      </c>
      <c r="H18" s="457">
        <f>'MAPA DE RIESGOS'!J31</f>
        <v>0</v>
      </c>
      <c r="I18" s="458"/>
      <c r="J18" s="458"/>
      <c r="K18" s="458"/>
      <c r="L18" s="458"/>
      <c r="M18" s="458"/>
      <c r="N18" s="458"/>
      <c r="O18" s="60"/>
      <c r="P18" s="60"/>
      <c r="Q18" s="59"/>
      <c r="R18" s="59"/>
      <c r="S18" s="59"/>
      <c r="T18" s="59"/>
    </row>
    <row r="19" spans="1:20" ht="50.1" customHeight="1" x14ac:dyDescent="0.45">
      <c r="A19" s="457">
        <f>'MAPA DE RIESGOS'!E32</f>
        <v>0</v>
      </c>
      <c r="B19" s="458"/>
      <c r="C19" s="458"/>
      <c r="D19" s="458"/>
      <c r="E19" s="458"/>
      <c r="F19" s="459"/>
      <c r="G19" s="79" t="s">
        <v>62</v>
      </c>
      <c r="H19" s="457">
        <f>'MAPA DE RIESGOS'!J32</f>
        <v>0</v>
      </c>
      <c r="I19" s="458"/>
      <c r="J19" s="458"/>
      <c r="K19" s="458"/>
      <c r="L19" s="458"/>
      <c r="M19" s="458"/>
      <c r="N19" s="458"/>
      <c r="O19" s="60"/>
      <c r="P19" s="60"/>
      <c r="Q19" s="59"/>
      <c r="R19" s="59"/>
      <c r="S19" s="59"/>
      <c r="T19" s="59"/>
    </row>
    <row r="20" spans="1:20" ht="50.1" customHeight="1" x14ac:dyDescent="0.45">
      <c r="A20" s="457">
        <f>'MAPA DE RIESGOS'!E33</f>
        <v>0</v>
      </c>
      <c r="B20" s="458"/>
      <c r="C20" s="458"/>
      <c r="D20" s="458"/>
      <c r="E20" s="458"/>
      <c r="F20" s="459"/>
      <c r="G20" s="79" t="s">
        <v>63</v>
      </c>
      <c r="H20" s="457">
        <f>'MAPA DE RIESGOS'!J33</f>
        <v>0</v>
      </c>
      <c r="I20" s="458"/>
      <c r="J20" s="458"/>
      <c r="K20" s="458"/>
      <c r="L20" s="458"/>
      <c r="M20" s="458"/>
      <c r="N20" s="458"/>
      <c r="O20" s="60"/>
      <c r="P20" s="60"/>
      <c r="Q20" s="59"/>
      <c r="R20" s="59"/>
      <c r="S20" s="59"/>
      <c r="T20" s="59"/>
    </row>
    <row r="21" spans="1:20" ht="50.1" customHeight="1" x14ac:dyDescent="0.45">
      <c r="A21" s="457">
        <f>'MAPA DE RIESGOS'!E34</f>
        <v>0</v>
      </c>
      <c r="B21" s="458"/>
      <c r="C21" s="458"/>
      <c r="D21" s="458"/>
      <c r="E21" s="458"/>
      <c r="F21" s="459"/>
      <c r="G21" s="79" t="s">
        <v>64</v>
      </c>
      <c r="H21" s="457">
        <f>'MAPA DE RIESGOS'!J34</f>
        <v>0</v>
      </c>
      <c r="I21" s="458"/>
      <c r="J21" s="458"/>
      <c r="K21" s="458"/>
      <c r="L21" s="458"/>
      <c r="M21" s="458"/>
      <c r="N21" s="458"/>
      <c r="O21" s="60"/>
      <c r="P21" s="60"/>
      <c r="Q21" s="59"/>
      <c r="R21" s="59"/>
      <c r="S21" s="59"/>
      <c r="T21" s="59"/>
    </row>
    <row r="22" spans="1:20" ht="50.1" customHeight="1" x14ac:dyDescent="0.45">
      <c r="A22" s="457">
        <f>'MAPA DE RIESGOS'!E35</f>
        <v>0</v>
      </c>
      <c r="B22" s="458"/>
      <c r="C22" s="458"/>
      <c r="D22" s="458"/>
      <c r="E22" s="458"/>
      <c r="F22" s="459"/>
      <c r="G22" s="79" t="s">
        <v>65</v>
      </c>
      <c r="H22" s="457">
        <f>'MAPA DE RIESGOS'!J35</f>
        <v>0</v>
      </c>
      <c r="I22" s="458"/>
      <c r="J22" s="458"/>
      <c r="K22" s="458"/>
      <c r="L22" s="458"/>
      <c r="M22" s="458"/>
      <c r="N22" s="458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6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6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6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6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201" priority="14" stopIfTrue="1">
      <formula>LEFT(J11,4)="ALTO"</formula>
    </cfRule>
    <cfRule type="expression" dxfId="200" priority="15" stopIfTrue="1">
      <formula>LEFT(J11,8)="MODERADO"</formula>
    </cfRule>
    <cfRule type="expression" dxfId="199" priority="16" stopIfTrue="1">
      <formula>LEFT(J11,7)="EXTREMO"</formula>
    </cfRule>
    <cfRule type="expression" dxfId="198" priority="17" stopIfTrue="1">
      <formula>LEFT(J11,4)="BAJO"</formula>
    </cfRule>
  </conditionalFormatting>
  <conditionalFormatting sqref="O81">
    <cfRule type="expression" dxfId="197" priority="10" stopIfTrue="1">
      <formula>LEFT(O81,4)="ALTO"</formula>
    </cfRule>
    <cfRule type="expression" dxfId="196" priority="11" stopIfTrue="1">
      <formula>LEFT(O81,8)="MODERADO"</formula>
    </cfRule>
    <cfRule type="expression" dxfId="195" priority="12" stopIfTrue="1">
      <formula>LEFT(O81,7)="EXTREMO"</formula>
    </cfRule>
    <cfRule type="expression" dxfId="194" priority="13" stopIfTrue="1">
      <formula>LEFT(O81,4)="BAJO"</formula>
    </cfRule>
  </conditionalFormatting>
  <conditionalFormatting sqref="I63:T65">
    <cfRule type="containsText" dxfId="193" priority="1" stopIfTrue="1" operator="containsText" text="Fuerte">
      <formula>NOT(ISERROR(SEARCH("Fuerte",I63)))</formula>
    </cfRule>
    <cfRule type="containsText" dxfId="192" priority="2" stopIfTrue="1" operator="containsText" text="Moderado">
      <formula>NOT(ISERROR(SEARCH("Moderado",I63)))</formula>
    </cfRule>
    <cfRule type="containsText" dxfId="191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1:U82"/>
  <sheetViews>
    <sheetView view="pageBreakPreview" topLeftCell="F52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RIESGOS'!A36</f>
        <v>0</v>
      </c>
      <c r="B7" s="494">
        <f>'MAPA DE RIESGOS'!C36</f>
        <v>0</v>
      </c>
      <c r="C7" s="495"/>
      <c r="D7" s="494">
        <f>'MAPA DE RIESGOS'!B36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RIESGOS'!$G$36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RIESGOS'!$H$36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88" t="s">
        <v>59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460" t="s">
        <v>129</v>
      </c>
      <c r="B15" s="461"/>
      <c r="C15" s="461"/>
      <c r="D15" s="461"/>
      <c r="E15" s="461"/>
      <c r="F15" s="462"/>
      <c r="G15" s="469" t="s">
        <v>154</v>
      </c>
      <c r="H15" s="470"/>
      <c r="I15" s="470"/>
      <c r="J15" s="470"/>
      <c r="K15" s="470"/>
      <c r="L15" s="470"/>
      <c r="M15" s="470"/>
      <c r="N15" s="471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463"/>
      <c r="B16" s="464"/>
      <c r="C16" s="464"/>
      <c r="D16" s="464"/>
      <c r="E16" s="464"/>
      <c r="F16" s="465"/>
      <c r="G16" s="472"/>
      <c r="H16" s="473"/>
      <c r="I16" s="473"/>
      <c r="J16" s="473"/>
      <c r="K16" s="473"/>
      <c r="L16" s="473"/>
      <c r="M16" s="473"/>
      <c r="N16" s="474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466"/>
      <c r="B17" s="467"/>
      <c r="C17" s="467"/>
      <c r="D17" s="467"/>
      <c r="E17" s="467"/>
      <c r="F17" s="468"/>
      <c r="G17" s="475"/>
      <c r="H17" s="476"/>
      <c r="I17" s="476"/>
      <c r="J17" s="476"/>
      <c r="K17" s="476"/>
      <c r="L17" s="476"/>
      <c r="M17" s="476"/>
      <c r="N17" s="477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57">
        <f>'MAPA DE RIESGOS'!E36</f>
        <v>0</v>
      </c>
      <c r="B18" s="458"/>
      <c r="C18" s="458"/>
      <c r="D18" s="458"/>
      <c r="E18" s="458"/>
      <c r="F18" s="459"/>
      <c r="G18" s="79" t="s">
        <v>61</v>
      </c>
      <c r="H18" s="457">
        <f>'MAPA DE RIESGOS'!J36</f>
        <v>0</v>
      </c>
      <c r="I18" s="458"/>
      <c r="J18" s="458"/>
      <c r="K18" s="458"/>
      <c r="L18" s="458"/>
      <c r="M18" s="458"/>
      <c r="N18" s="458"/>
      <c r="O18" s="60"/>
      <c r="P18" s="60"/>
      <c r="Q18" s="59"/>
      <c r="R18" s="59"/>
      <c r="S18" s="59"/>
      <c r="T18" s="59"/>
    </row>
    <row r="19" spans="1:20" ht="50.1" customHeight="1" x14ac:dyDescent="0.45">
      <c r="A19" s="457">
        <f>'MAPA DE RIESGOS'!E37</f>
        <v>0</v>
      </c>
      <c r="B19" s="458"/>
      <c r="C19" s="458"/>
      <c r="D19" s="458"/>
      <c r="E19" s="458"/>
      <c r="F19" s="459"/>
      <c r="G19" s="79" t="s">
        <v>62</v>
      </c>
      <c r="H19" s="457">
        <f>'MAPA DE RIESGOS'!J37</f>
        <v>0</v>
      </c>
      <c r="I19" s="458"/>
      <c r="J19" s="458"/>
      <c r="K19" s="458"/>
      <c r="L19" s="458"/>
      <c r="M19" s="458"/>
      <c r="N19" s="458"/>
      <c r="O19" s="60"/>
      <c r="P19" s="60"/>
      <c r="Q19" s="59"/>
      <c r="R19" s="59"/>
      <c r="S19" s="59"/>
      <c r="T19" s="59"/>
    </row>
    <row r="20" spans="1:20" ht="50.1" customHeight="1" x14ac:dyDescent="0.45">
      <c r="A20" s="457">
        <f>'MAPA DE RIESGOS'!E38</f>
        <v>0</v>
      </c>
      <c r="B20" s="458"/>
      <c r="C20" s="458"/>
      <c r="D20" s="458"/>
      <c r="E20" s="458"/>
      <c r="F20" s="459"/>
      <c r="G20" s="79" t="s">
        <v>63</v>
      </c>
      <c r="H20" s="457">
        <f>'MAPA DE RIESGOS'!J38</f>
        <v>0</v>
      </c>
      <c r="I20" s="458"/>
      <c r="J20" s="458"/>
      <c r="K20" s="458"/>
      <c r="L20" s="458"/>
      <c r="M20" s="458"/>
      <c r="N20" s="458"/>
      <c r="O20" s="60"/>
      <c r="P20" s="60"/>
      <c r="Q20" s="59"/>
      <c r="R20" s="59"/>
      <c r="S20" s="59"/>
      <c r="T20" s="59"/>
    </row>
    <row r="21" spans="1:20" ht="50.1" customHeight="1" x14ac:dyDescent="0.45">
      <c r="A21" s="457">
        <f>'MAPA DE RIESGOS'!E39</f>
        <v>0</v>
      </c>
      <c r="B21" s="458"/>
      <c r="C21" s="458"/>
      <c r="D21" s="458"/>
      <c r="E21" s="458"/>
      <c r="F21" s="459"/>
      <c r="G21" s="79" t="s">
        <v>64</v>
      </c>
      <c r="H21" s="457">
        <f>'MAPA DE RIESGOS'!J39</f>
        <v>0</v>
      </c>
      <c r="I21" s="458"/>
      <c r="J21" s="458"/>
      <c r="K21" s="458"/>
      <c r="L21" s="458"/>
      <c r="M21" s="458"/>
      <c r="N21" s="458"/>
      <c r="O21" s="60"/>
      <c r="P21" s="60"/>
      <c r="Q21" s="59"/>
      <c r="R21" s="59"/>
      <c r="S21" s="59"/>
      <c r="T21" s="59"/>
    </row>
    <row r="22" spans="1:20" ht="50.1" customHeight="1" x14ac:dyDescent="0.45">
      <c r="A22" s="457">
        <f>'MAPA DE RIESGOS'!E40</f>
        <v>0</v>
      </c>
      <c r="B22" s="458"/>
      <c r="C22" s="458"/>
      <c r="D22" s="458"/>
      <c r="E22" s="458"/>
      <c r="F22" s="459"/>
      <c r="G22" s="79" t="s">
        <v>65</v>
      </c>
      <c r="H22" s="457">
        <f>'MAPA DE RIESGOS'!J40</f>
        <v>0</v>
      </c>
      <c r="I22" s="458"/>
      <c r="J22" s="458"/>
      <c r="K22" s="458"/>
      <c r="L22" s="458"/>
      <c r="M22" s="458"/>
      <c r="N22" s="458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90" priority="14" stopIfTrue="1">
      <formula>LEFT(J11,4)="ALTO"</formula>
    </cfRule>
    <cfRule type="expression" dxfId="189" priority="15" stopIfTrue="1">
      <formula>LEFT(J11,8)="MODERADO"</formula>
    </cfRule>
    <cfRule type="expression" dxfId="188" priority="16" stopIfTrue="1">
      <formula>LEFT(J11,7)="EXTREMO"</formula>
    </cfRule>
    <cfRule type="expression" dxfId="187" priority="17" stopIfTrue="1">
      <formula>LEFT(J11,4)="BAJO"</formula>
    </cfRule>
  </conditionalFormatting>
  <conditionalFormatting sqref="O81">
    <cfRule type="expression" dxfId="186" priority="10" stopIfTrue="1">
      <formula>LEFT(O81,4)="ALTO"</formula>
    </cfRule>
    <cfRule type="expression" dxfId="185" priority="11" stopIfTrue="1">
      <formula>LEFT(O81,8)="MODERADO"</formula>
    </cfRule>
    <cfRule type="expression" dxfId="184" priority="12" stopIfTrue="1">
      <formula>LEFT(O81,7)="EXTREMO"</formula>
    </cfRule>
    <cfRule type="expression" dxfId="183" priority="13" stopIfTrue="1">
      <formula>LEFT(O81,4)="BAJO"</formula>
    </cfRule>
  </conditionalFormatting>
  <conditionalFormatting sqref="I63:T65">
    <cfRule type="containsText" dxfId="182" priority="1" stopIfTrue="1" operator="containsText" text="Fuerte">
      <formula>NOT(ISERROR(SEARCH("Fuerte",I63)))</formula>
    </cfRule>
    <cfRule type="containsText" dxfId="181" priority="2" stopIfTrue="1" operator="containsText" text="Moderado">
      <formula>NOT(ISERROR(SEARCH("Moderado",I63)))</formula>
    </cfRule>
    <cfRule type="containsText" dxfId="180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U82"/>
  <sheetViews>
    <sheetView view="pageBreakPreview" topLeftCell="F55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RIESGOS'!A42</f>
        <v>0</v>
      </c>
      <c r="B7" s="494">
        <f>'MAPA DE RIESGOS'!C42</f>
        <v>0</v>
      </c>
      <c r="C7" s="495"/>
      <c r="D7" s="494">
        <f>'MAPA DE RIESGOS'!B42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RIESGOS'!$G$42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RIESGOS'!$H$42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>
        <f>'MAPA DE RIESGOS'!E42</f>
        <v>0</v>
      </c>
      <c r="B18" s="499"/>
      <c r="C18" s="499"/>
      <c r="D18" s="499"/>
      <c r="E18" s="499"/>
      <c r="F18" s="500"/>
      <c r="G18" s="87" t="s">
        <v>61</v>
      </c>
      <c r="H18" s="498">
        <f>'MAPA DE RIESGOS'!J42</f>
        <v>0</v>
      </c>
      <c r="I18" s="499"/>
      <c r="J18" s="499"/>
      <c r="K18" s="499"/>
      <c r="L18" s="499"/>
      <c r="M18" s="499"/>
      <c r="N18" s="499"/>
      <c r="O18" s="60"/>
      <c r="P18" s="60"/>
      <c r="Q18" s="59"/>
      <c r="R18" s="59"/>
      <c r="S18" s="59"/>
      <c r="T18" s="59"/>
    </row>
    <row r="19" spans="1:20" ht="50.1" customHeight="1" x14ac:dyDescent="0.45">
      <c r="A19" s="498">
        <f>'MAPA DE RIESGOS'!E43</f>
        <v>0</v>
      </c>
      <c r="B19" s="499"/>
      <c r="C19" s="499"/>
      <c r="D19" s="499"/>
      <c r="E19" s="499"/>
      <c r="F19" s="500"/>
      <c r="G19" s="87" t="s">
        <v>62</v>
      </c>
      <c r="H19" s="498">
        <f>'MAPA DE RIESGOS'!J43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5">
      <c r="A20" s="498">
        <f>'MAPA DE RIESGOS'!E44</f>
        <v>0</v>
      </c>
      <c r="B20" s="499"/>
      <c r="C20" s="499"/>
      <c r="D20" s="499"/>
      <c r="E20" s="499"/>
      <c r="F20" s="500"/>
      <c r="G20" s="87" t="s">
        <v>63</v>
      </c>
      <c r="H20" s="498">
        <f>'MAPA DE RIESGOS'!J44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5">
      <c r="A21" s="498">
        <f>'MAPA DE RIESGOS'!E45</f>
        <v>0</v>
      </c>
      <c r="B21" s="499"/>
      <c r="C21" s="499"/>
      <c r="D21" s="499"/>
      <c r="E21" s="499"/>
      <c r="F21" s="500"/>
      <c r="G21" s="87" t="s">
        <v>64</v>
      </c>
      <c r="H21" s="498">
        <f>'MAPA DE RIESGOS'!J45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5">
      <c r="A22" s="498">
        <f>'MAPA DE RIESGOS'!E46</f>
        <v>0</v>
      </c>
      <c r="B22" s="499"/>
      <c r="C22" s="499"/>
      <c r="D22" s="499"/>
      <c r="E22" s="499"/>
      <c r="F22" s="500"/>
      <c r="G22" s="87" t="s">
        <v>65</v>
      </c>
      <c r="H22" s="498">
        <f>'MAPA DE RIESGOS'!J46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6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6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6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6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79" priority="14" stopIfTrue="1">
      <formula>LEFT(J11,4)="ALTO"</formula>
    </cfRule>
    <cfRule type="expression" dxfId="178" priority="15" stopIfTrue="1">
      <formula>LEFT(J11,8)="MODERADO"</formula>
    </cfRule>
    <cfRule type="expression" dxfId="177" priority="16" stopIfTrue="1">
      <formula>LEFT(J11,7)="EXTREMO"</formula>
    </cfRule>
    <cfRule type="expression" dxfId="176" priority="17" stopIfTrue="1">
      <formula>LEFT(J11,4)="BAJO"</formula>
    </cfRule>
  </conditionalFormatting>
  <conditionalFormatting sqref="O81">
    <cfRule type="expression" dxfId="175" priority="10" stopIfTrue="1">
      <formula>LEFT(O81,4)="ALTO"</formula>
    </cfRule>
    <cfRule type="expression" dxfId="174" priority="11" stopIfTrue="1">
      <formula>LEFT(O81,8)="MODERADO"</formula>
    </cfRule>
    <cfRule type="expression" dxfId="173" priority="12" stopIfTrue="1">
      <formula>LEFT(O81,7)="EXTREMO"</formula>
    </cfRule>
    <cfRule type="expression" dxfId="172" priority="13" stopIfTrue="1">
      <formula>LEFT(O81,4)="BAJO"</formula>
    </cfRule>
  </conditionalFormatting>
  <conditionalFormatting sqref="I63:T65">
    <cfRule type="containsText" dxfId="171" priority="1" stopIfTrue="1" operator="containsText" text="Fuerte">
      <formula>NOT(ISERROR(SEARCH("Fuerte",I63)))</formula>
    </cfRule>
    <cfRule type="containsText" dxfId="170" priority="2" stopIfTrue="1" operator="containsText" text="Moderado">
      <formula>NOT(ISERROR(SEARCH("Moderado",I63)))</formula>
    </cfRule>
    <cfRule type="containsText" dxfId="169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</sheetPr>
  <dimension ref="A1:U82"/>
  <sheetViews>
    <sheetView view="pageBreakPreview" topLeftCell="F55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RIESGOS'!A47</f>
        <v>0</v>
      </c>
      <c r="B7" s="494">
        <f>'MAPA DE RIESGOS'!C47</f>
        <v>0</v>
      </c>
      <c r="C7" s="495"/>
      <c r="D7" s="494">
        <f>'MAPA DE RIESGOS'!B47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RIESGOS'!$G$47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RIESGOS'!$H$47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>
        <f>'MAPA DE RIESGOS'!E47</f>
        <v>0</v>
      </c>
      <c r="B18" s="499"/>
      <c r="C18" s="499"/>
      <c r="D18" s="499"/>
      <c r="E18" s="499"/>
      <c r="F18" s="500"/>
      <c r="G18" s="87" t="s">
        <v>61</v>
      </c>
      <c r="H18" s="498">
        <f>'MAPA DE RIESGOS'!J47</f>
        <v>0</v>
      </c>
      <c r="I18" s="499"/>
      <c r="J18" s="499"/>
      <c r="K18" s="499"/>
      <c r="L18" s="499"/>
      <c r="M18" s="499"/>
      <c r="N18" s="499"/>
      <c r="O18" s="60"/>
      <c r="P18" s="60"/>
      <c r="Q18" s="59"/>
      <c r="R18" s="59"/>
      <c r="S18" s="59"/>
      <c r="T18" s="59"/>
    </row>
    <row r="19" spans="1:20" ht="50.1" customHeight="1" x14ac:dyDescent="0.45">
      <c r="A19" s="498">
        <f>'MAPA DE RIESGOS'!E48</f>
        <v>0</v>
      </c>
      <c r="B19" s="499"/>
      <c r="C19" s="499"/>
      <c r="D19" s="499"/>
      <c r="E19" s="499"/>
      <c r="F19" s="500"/>
      <c r="G19" s="87" t="s">
        <v>62</v>
      </c>
      <c r="H19" s="498">
        <f>'MAPA DE RIESGOS'!J48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5">
      <c r="A20" s="498">
        <f>'MAPA DE RIESGOS'!E49</f>
        <v>0</v>
      </c>
      <c r="B20" s="499"/>
      <c r="C20" s="499"/>
      <c r="D20" s="499"/>
      <c r="E20" s="499"/>
      <c r="F20" s="500"/>
      <c r="G20" s="87" t="s">
        <v>63</v>
      </c>
      <c r="H20" s="498">
        <f>'MAPA DE RIESGOS'!J49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5">
      <c r="A21" s="498">
        <f>'MAPA DE RIESGOS'!E50</f>
        <v>0</v>
      </c>
      <c r="B21" s="499"/>
      <c r="C21" s="499"/>
      <c r="D21" s="499"/>
      <c r="E21" s="499"/>
      <c r="F21" s="500"/>
      <c r="G21" s="87" t="s">
        <v>64</v>
      </c>
      <c r="H21" s="498">
        <f>'MAPA DE RIESGOS'!J50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5">
      <c r="A22" s="498">
        <f>'MAPA DE RIESGOS'!E51</f>
        <v>0</v>
      </c>
      <c r="B22" s="499"/>
      <c r="C22" s="499"/>
      <c r="D22" s="499"/>
      <c r="E22" s="499"/>
      <c r="F22" s="500"/>
      <c r="G22" s="87" t="s">
        <v>65</v>
      </c>
      <c r="H22" s="498">
        <f>'MAPA DE RIESGOS'!J51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6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6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6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6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68" priority="14" stopIfTrue="1">
      <formula>LEFT(J11,4)="ALTO"</formula>
    </cfRule>
    <cfRule type="expression" dxfId="167" priority="15" stopIfTrue="1">
      <formula>LEFT(J11,8)="MODERADO"</formula>
    </cfRule>
    <cfRule type="expression" dxfId="166" priority="16" stopIfTrue="1">
      <formula>LEFT(J11,7)="EXTREMO"</formula>
    </cfRule>
    <cfRule type="expression" dxfId="165" priority="17" stopIfTrue="1">
      <formula>LEFT(J11,4)="BAJO"</formula>
    </cfRule>
  </conditionalFormatting>
  <conditionalFormatting sqref="O81">
    <cfRule type="expression" dxfId="164" priority="10" stopIfTrue="1">
      <formula>LEFT(O81,4)="ALTO"</formula>
    </cfRule>
    <cfRule type="expression" dxfId="163" priority="11" stopIfTrue="1">
      <formula>LEFT(O81,8)="MODERADO"</formula>
    </cfRule>
    <cfRule type="expression" dxfId="162" priority="12" stopIfTrue="1">
      <formula>LEFT(O81,7)="EXTREMO"</formula>
    </cfRule>
    <cfRule type="expression" dxfId="161" priority="13" stopIfTrue="1">
      <formula>LEFT(O81,4)="BAJO"</formula>
    </cfRule>
  </conditionalFormatting>
  <conditionalFormatting sqref="I63:T65">
    <cfRule type="containsText" dxfId="160" priority="1" stopIfTrue="1" operator="containsText" text="Fuerte">
      <formula>NOT(ISERROR(SEARCH("Fuerte",I63)))</formula>
    </cfRule>
    <cfRule type="containsText" dxfId="159" priority="2" stopIfTrue="1" operator="containsText" text="Moderado">
      <formula>NOT(ISERROR(SEARCH("Moderado",I63)))</formula>
    </cfRule>
    <cfRule type="containsText" dxfId="158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U82"/>
  <sheetViews>
    <sheetView view="pageBreakPreview" topLeftCell="D52" zoomScale="25" zoomScaleNormal="70" zoomScaleSheetLayoutView="25" workbookViewId="0">
      <selection activeCell="A10" sqref="A10:F10"/>
    </sheetView>
  </sheetViews>
  <sheetFormatPr baseColWidth="10" defaultColWidth="11.42578125" defaultRowHeight="16.5" x14ac:dyDescent="0.3"/>
  <cols>
    <col min="1" max="1" width="78.140625" style="28" customWidth="1"/>
    <col min="2" max="3" width="50.7109375" style="28" customWidth="1"/>
    <col min="4" max="9" width="35.7109375" style="28" customWidth="1"/>
    <col min="10" max="10" width="70.7109375" style="28" customWidth="1"/>
    <col min="11" max="11" width="35.7109375" style="28" customWidth="1"/>
    <col min="12" max="12" width="70.7109375" style="28" customWidth="1"/>
    <col min="13" max="13" width="35.7109375" style="28" customWidth="1"/>
    <col min="14" max="14" width="70.7109375" style="28" customWidth="1"/>
    <col min="15" max="20" width="43.140625" style="28" customWidth="1"/>
    <col min="21" max="21" width="27.42578125" style="28" customWidth="1"/>
    <col min="22" max="16384" width="11.42578125" style="28"/>
  </cols>
  <sheetData>
    <row r="1" spans="1:20" ht="71.25" customHeight="1" x14ac:dyDescent="0.25">
      <c r="A1" s="76" t="s">
        <v>44</v>
      </c>
      <c r="B1" s="490" t="str">
        <f>'MAPA DE RIESGOS'!C9</f>
        <v>25/01/2023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71.25" customHeight="1" x14ac:dyDescent="0.25">
      <c r="A2" s="76" t="s">
        <v>45</v>
      </c>
      <c r="B2" s="493" t="str">
        <f>'MAPA DE RIESGOS'!C7</f>
        <v>ATENCIÓN SOCIAL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2"/>
    </row>
    <row r="3" spans="1:20" ht="71.25" customHeight="1" x14ac:dyDescent="0.25">
      <c r="A3" s="76" t="s">
        <v>46</v>
      </c>
      <c r="B3" s="493" t="str">
        <f>'MAPA DE RIESGOS'!D16</f>
        <v>JJSJSJSJSJ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30" customHeight="1" x14ac:dyDescent="0.4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"/>
      <c r="P4" s="30"/>
      <c r="Q4" s="30"/>
      <c r="R4" s="30"/>
      <c r="S4" s="30"/>
      <c r="T4" s="30"/>
    </row>
    <row r="5" spans="1:20" ht="66" customHeight="1" x14ac:dyDescent="0.25">
      <c r="A5" s="479" t="s">
        <v>172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1:20" ht="81" customHeight="1" x14ac:dyDescent="0.3">
      <c r="A6" s="77" t="s">
        <v>47</v>
      </c>
      <c r="B6" s="481" t="s">
        <v>32</v>
      </c>
      <c r="C6" s="483"/>
      <c r="D6" s="481" t="s">
        <v>148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3"/>
    </row>
    <row r="7" spans="1:20" ht="91.5" customHeight="1" x14ac:dyDescent="0.25">
      <c r="A7" s="65">
        <f>'MAPA DE RIESGOS'!A52</f>
        <v>0</v>
      </c>
      <c r="B7" s="494">
        <f>'MAPA DE RIESGOS'!C52</f>
        <v>0</v>
      </c>
      <c r="C7" s="495"/>
      <c r="D7" s="494">
        <f>'MAPA DE RIESGOS'!B52</f>
        <v>0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5"/>
    </row>
    <row r="8" spans="1:20" ht="90.75" customHeight="1" x14ac:dyDescent="0.25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</row>
    <row r="9" spans="1:20" ht="60" customHeight="1" x14ac:dyDescent="0.25">
      <c r="A9" s="479" t="s">
        <v>48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</row>
    <row r="10" spans="1:20" ht="99.95" customHeight="1" x14ac:dyDescent="0.25">
      <c r="A10" s="398" t="s">
        <v>127</v>
      </c>
      <c r="B10" s="398"/>
      <c r="C10" s="398"/>
      <c r="D10" s="398"/>
      <c r="E10" s="398"/>
      <c r="F10" s="398"/>
      <c r="G10" s="480">
        <f>'MAPA DE RIESGOS'!$G$52</f>
        <v>0</v>
      </c>
      <c r="H10" s="480"/>
      <c r="I10" s="480"/>
      <c r="J10" s="481" t="s">
        <v>49</v>
      </c>
      <c r="K10" s="482"/>
      <c r="L10" s="482"/>
      <c r="M10" s="482"/>
      <c r="N10" s="482"/>
      <c r="O10" s="482"/>
      <c r="P10" s="482"/>
      <c r="Q10" s="482"/>
      <c r="R10" s="482"/>
      <c r="S10" s="482"/>
      <c r="T10" s="483"/>
    </row>
    <row r="11" spans="1:20" ht="99.95" customHeight="1" x14ac:dyDescent="0.25">
      <c r="A11" s="398" t="s">
        <v>125</v>
      </c>
      <c r="B11" s="398"/>
      <c r="C11" s="398"/>
      <c r="D11" s="398"/>
      <c r="E11" s="398"/>
      <c r="F11" s="398"/>
      <c r="G11" s="484">
        <f>'MAPA DE RIESGOS'!$H$52</f>
        <v>0</v>
      </c>
      <c r="H11" s="484"/>
      <c r="I11" s="484"/>
      <c r="J11" s="485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/>
      </c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0" ht="47.25" customHeight="1" x14ac:dyDescent="0.45">
      <c r="A12" s="14"/>
      <c r="B12" s="14"/>
      <c r="C12" s="14"/>
      <c r="D12" s="15"/>
      <c r="E12" s="15"/>
      <c r="F12" s="16"/>
      <c r="G12" s="16"/>
      <c r="H12" s="16"/>
      <c r="I12" s="16"/>
      <c r="J12" s="16"/>
      <c r="K12" s="15"/>
      <c r="L12" s="15"/>
      <c r="M12" s="15"/>
      <c r="N12" s="15"/>
      <c r="O12" s="29"/>
      <c r="P12" s="30"/>
      <c r="Q12" s="30"/>
      <c r="R12" s="30"/>
      <c r="S12" s="30"/>
      <c r="T12" s="30"/>
    </row>
    <row r="13" spans="1:20" ht="73.5" customHeight="1" x14ac:dyDescent="0.3">
      <c r="A13" s="479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</row>
    <row r="14" spans="1:20" ht="73.5" customHeight="1" x14ac:dyDescent="0.25">
      <c r="A14" s="489" t="s">
        <v>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72" customHeight="1" x14ac:dyDescent="0.3">
      <c r="A15" s="501" t="s">
        <v>173</v>
      </c>
      <c r="B15" s="502"/>
      <c r="C15" s="502"/>
      <c r="D15" s="502"/>
      <c r="E15" s="502"/>
      <c r="F15" s="503"/>
      <c r="G15" s="501" t="s">
        <v>154</v>
      </c>
      <c r="H15" s="502"/>
      <c r="I15" s="502"/>
      <c r="J15" s="502"/>
      <c r="K15" s="502"/>
      <c r="L15" s="502"/>
      <c r="M15" s="502"/>
      <c r="N15" s="503"/>
      <c r="O15" s="398" t="s">
        <v>128</v>
      </c>
      <c r="P15" s="398"/>
      <c r="Q15" s="398"/>
      <c r="R15" s="398"/>
      <c r="S15" s="398"/>
      <c r="T15" s="398"/>
    </row>
    <row r="16" spans="1:20" ht="30" customHeight="1" x14ac:dyDescent="0.3">
      <c r="A16" s="504"/>
      <c r="B16" s="505"/>
      <c r="C16" s="505"/>
      <c r="D16" s="505"/>
      <c r="E16" s="505"/>
      <c r="F16" s="506"/>
      <c r="G16" s="504"/>
      <c r="H16" s="505"/>
      <c r="I16" s="505"/>
      <c r="J16" s="505"/>
      <c r="K16" s="505"/>
      <c r="L16" s="505"/>
      <c r="M16" s="505"/>
      <c r="N16" s="506"/>
      <c r="O16" s="478" t="s">
        <v>1</v>
      </c>
      <c r="P16" s="478"/>
      <c r="Q16" s="478"/>
      <c r="R16" s="478" t="s">
        <v>0</v>
      </c>
      <c r="S16" s="478"/>
      <c r="T16" s="478"/>
    </row>
    <row r="17" spans="1:20" ht="54" customHeight="1" x14ac:dyDescent="0.3">
      <c r="A17" s="507"/>
      <c r="B17" s="508"/>
      <c r="C17" s="508"/>
      <c r="D17" s="508"/>
      <c r="E17" s="508"/>
      <c r="F17" s="509"/>
      <c r="G17" s="507"/>
      <c r="H17" s="508"/>
      <c r="I17" s="508"/>
      <c r="J17" s="508"/>
      <c r="K17" s="508"/>
      <c r="L17" s="508"/>
      <c r="M17" s="508"/>
      <c r="N17" s="509"/>
      <c r="O17" s="78" t="s">
        <v>152</v>
      </c>
      <c r="P17" s="78" t="s">
        <v>153</v>
      </c>
      <c r="Q17" s="78" t="s">
        <v>155</v>
      </c>
      <c r="R17" s="78" t="s">
        <v>152</v>
      </c>
      <c r="S17" s="78" t="s">
        <v>153</v>
      </c>
      <c r="T17" s="78" t="s">
        <v>155</v>
      </c>
    </row>
    <row r="18" spans="1:20" ht="49.5" customHeight="1" x14ac:dyDescent="0.45">
      <c r="A18" s="498">
        <f>'MAPA DE RIESGOS'!E52</f>
        <v>0</v>
      </c>
      <c r="B18" s="499"/>
      <c r="C18" s="499"/>
      <c r="D18" s="499"/>
      <c r="E18" s="499"/>
      <c r="F18" s="500"/>
      <c r="G18" s="87" t="s">
        <v>61</v>
      </c>
      <c r="H18" s="498">
        <f>'MAPA DE RIESGOS'!J52</f>
        <v>0</v>
      </c>
      <c r="I18" s="499"/>
      <c r="J18" s="499"/>
      <c r="K18" s="499"/>
      <c r="L18" s="499"/>
      <c r="M18" s="499"/>
      <c r="N18" s="499"/>
      <c r="O18" s="60"/>
      <c r="P18" s="60"/>
      <c r="Q18" s="59"/>
      <c r="R18" s="59"/>
      <c r="S18" s="59"/>
      <c r="T18" s="59"/>
    </row>
    <row r="19" spans="1:20" ht="50.1" customHeight="1" x14ac:dyDescent="0.45">
      <c r="A19" s="498">
        <f>'MAPA DE RIESGOS'!E53</f>
        <v>0</v>
      </c>
      <c r="B19" s="499"/>
      <c r="C19" s="499"/>
      <c r="D19" s="499"/>
      <c r="E19" s="499"/>
      <c r="F19" s="500"/>
      <c r="G19" s="87" t="s">
        <v>62</v>
      </c>
      <c r="H19" s="498">
        <f>'MAPA DE RIESGOS'!J53</f>
        <v>0</v>
      </c>
      <c r="I19" s="499"/>
      <c r="J19" s="499"/>
      <c r="K19" s="499"/>
      <c r="L19" s="499"/>
      <c r="M19" s="499"/>
      <c r="N19" s="499"/>
      <c r="O19" s="60"/>
      <c r="P19" s="60"/>
      <c r="Q19" s="59"/>
      <c r="R19" s="59"/>
      <c r="S19" s="59"/>
      <c r="T19" s="59"/>
    </row>
    <row r="20" spans="1:20" ht="50.1" customHeight="1" x14ac:dyDescent="0.45">
      <c r="A20" s="498">
        <f>'MAPA DE RIESGOS'!E54</f>
        <v>0</v>
      </c>
      <c r="B20" s="499"/>
      <c r="C20" s="499"/>
      <c r="D20" s="499"/>
      <c r="E20" s="499"/>
      <c r="F20" s="500"/>
      <c r="G20" s="87" t="s">
        <v>63</v>
      </c>
      <c r="H20" s="498">
        <f>'MAPA DE RIESGOS'!J54</f>
        <v>0</v>
      </c>
      <c r="I20" s="499"/>
      <c r="J20" s="499"/>
      <c r="K20" s="499"/>
      <c r="L20" s="499"/>
      <c r="M20" s="499"/>
      <c r="N20" s="499"/>
      <c r="O20" s="60"/>
      <c r="P20" s="60"/>
      <c r="Q20" s="59"/>
      <c r="R20" s="59"/>
      <c r="S20" s="59"/>
      <c r="T20" s="59"/>
    </row>
    <row r="21" spans="1:20" ht="50.1" customHeight="1" x14ac:dyDescent="0.45">
      <c r="A21" s="498">
        <f>'MAPA DE RIESGOS'!E55</f>
        <v>0</v>
      </c>
      <c r="B21" s="499"/>
      <c r="C21" s="499"/>
      <c r="D21" s="499"/>
      <c r="E21" s="499"/>
      <c r="F21" s="500"/>
      <c r="G21" s="87" t="s">
        <v>64</v>
      </c>
      <c r="H21" s="498">
        <f>'MAPA DE RIESGOS'!J55</f>
        <v>0</v>
      </c>
      <c r="I21" s="499"/>
      <c r="J21" s="499"/>
      <c r="K21" s="499"/>
      <c r="L21" s="499"/>
      <c r="M21" s="499"/>
      <c r="N21" s="499"/>
      <c r="O21" s="60"/>
      <c r="P21" s="60"/>
      <c r="Q21" s="59"/>
      <c r="R21" s="59"/>
      <c r="S21" s="59"/>
      <c r="T21" s="59"/>
    </row>
    <row r="22" spans="1:20" ht="50.1" customHeight="1" x14ac:dyDescent="0.45">
      <c r="A22" s="498">
        <f>'MAPA DE RIESGOS'!E56</f>
        <v>0</v>
      </c>
      <c r="B22" s="499"/>
      <c r="C22" s="499"/>
      <c r="D22" s="499"/>
      <c r="E22" s="499"/>
      <c r="F22" s="500"/>
      <c r="G22" s="87" t="s">
        <v>65</v>
      </c>
      <c r="H22" s="498">
        <f>'MAPA DE RIESGOS'!J56</f>
        <v>0</v>
      </c>
      <c r="I22" s="499"/>
      <c r="J22" s="499"/>
      <c r="K22" s="499"/>
      <c r="L22" s="499"/>
      <c r="M22" s="499"/>
      <c r="N22" s="499"/>
      <c r="O22" s="60"/>
      <c r="P22" s="60"/>
      <c r="Q22" s="59"/>
      <c r="R22" s="59"/>
      <c r="S22" s="59"/>
      <c r="T22" s="59"/>
    </row>
    <row r="23" spans="1:20" ht="30" customHeight="1" x14ac:dyDescent="0.4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</row>
    <row r="24" spans="1:20" ht="30" customHeight="1" x14ac:dyDescent="0.25">
      <c r="A24" s="20"/>
      <c r="B24" s="20"/>
      <c r="C24" s="21"/>
      <c r="D24" s="21"/>
      <c r="E24" s="33"/>
      <c r="F24" s="33"/>
      <c r="G24" s="33"/>
      <c r="H24" s="33"/>
      <c r="I24" s="33"/>
      <c r="J24" s="22"/>
      <c r="K24" s="22"/>
      <c r="L24" s="23"/>
      <c r="M24" s="23"/>
      <c r="N24" s="24"/>
      <c r="O24" s="34"/>
      <c r="P24" s="35"/>
      <c r="Q24" s="35"/>
      <c r="R24" s="35"/>
      <c r="S24" s="35"/>
      <c r="T24" s="35"/>
    </row>
    <row r="25" spans="1:20" ht="54" customHeight="1" x14ac:dyDescent="0.25">
      <c r="A25" s="451" t="s">
        <v>156</v>
      </c>
      <c r="B25" s="451"/>
      <c r="C25" s="451"/>
      <c r="D25" s="451"/>
      <c r="E25" s="451"/>
      <c r="F25" s="451"/>
      <c r="G25" s="452"/>
      <c r="H25" s="80">
        <f>COUNTIF(O18:O22,"x")</f>
        <v>0</v>
      </c>
      <c r="I25" s="20"/>
      <c r="J25" s="20"/>
      <c r="K25" s="20"/>
      <c r="L25" s="23"/>
      <c r="M25" s="23"/>
      <c r="N25" s="36"/>
      <c r="O25" s="37"/>
      <c r="P25" s="38"/>
      <c r="Q25" s="38"/>
      <c r="R25" s="38"/>
      <c r="S25" s="38"/>
      <c r="T25" s="38"/>
    </row>
    <row r="26" spans="1:20" ht="54" customHeight="1" x14ac:dyDescent="0.25">
      <c r="A26" s="451" t="s">
        <v>157</v>
      </c>
      <c r="B26" s="451"/>
      <c r="C26" s="451"/>
      <c r="D26" s="451"/>
      <c r="E26" s="451"/>
      <c r="F26" s="451"/>
      <c r="G26" s="452"/>
      <c r="H26" s="80">
        <f>COUNTIF(P18:P22,"x")</f>
        <v>0</v>
      </c>
      <c r="I26" s="20"/>
      <c r="J26" s="20"/>
      <c r="K26" s="20"/>
      <c r="L26" s="23"/>
      <c r="M26" s="23"/>
      <c r="N26" s="36"/>
      <c r="O26" s="37"/>
      <c r="P26" s="38"/>
      <c r="Q26" s="38"/>
      <c r="R26" s="38"/>
      <c r="S26" s="38"/>
      <c r="T26" s="38"/>
    </row>
    <row r="27" spans="1:20" ht="54" customHeight="1" x14ac:dyDescent="0.25">
      <c r="A27" s="451" t="s">
        <v>158</v>
      </c>
      <c r="B27" s="451"/>
      <c r="C27" s="451"/>
      <c r="D27" s="451"/>
      <c r="E27" s="451"/>
      <c r="F27" s="451"/>
      <c r="G27" s="452"/>
      <c r="H27" s="80">
        <f>COUNTIF(Q18:Q22,"x")</f>
        <v>0</v>
      </c>
      <c r="I27" s="20"/>
      <c r="J27" s="20"/>
      <c r="K27" s="20"/>
      <c r="L27" s="23"/>
      <c r="M27" s="23"/>
      <c r="N27" s="36"/>
      <c r="O27" s="37"/>
      <c r="P27" s="38"/>
      <c r="Q27" s="38"/>
      <c r="R27" s="38"/>
      <c r="S27" s="38"/>
      <c r="T27" s="38"/>
    </row>
    <row r="28" spans="1:20" ht="54" customHeight="1" x14ac:dyDescent="0.45">
      <c r="A28" s="451" t="s">
        <v>159</v>
      </c>
      <c r="B28" s="451"/>
      <c r="C28" s="451"/>
      <c r="D28" s="451"/>
      <c r="E28" s="451"/>
      <c r="F28" s="451"/>
      <c r="G28" s="452"/>
      <c r="H28" s="80">
        <f>COUNTIF(R18:R22,"x")</f>
        <v>0</v>
      </c>
      <c r="I28" s="24"/>
      <c r="J28" s="24"/>
      <c r="K28" s="24"/>
      <c r="L28" s="39"/>
      <c r="M28" s="39"/>
      <c r="N28" s="39"/>
      <c r="O28" s="40"/>
      <c r="P28" s="41"/>
      <c r="Q28" s="41"/>
      <c r="R28" s="41"/>
      <c r="S28" s="41"/>
      <c r="T28" s="41"/>
    </row>
    <row r="29" spans="1:20" ht="54" customHeight="1" x14ac:dyDescent="0.45">
      <c r="A29" s="451" t="s">
        <v>160</v>
      </c>
      <c r="B29" s="451"/>
      <c r="C29" s="451"/>
      <c r="D29" s="451"/>
      <c r="E29" s="451"/>
      <c r="F29" s="451"/>
      <c r="G29" s="452"/>
      <c r="H29" s="80">
        <f>COUNTIF(S18:S22,"x")</f>
        <v>0</v>
      </c>
      <c r="I29" s="24"/>
      <c r="J29" s="24"/>
      <c r="K29" s="24"/>
      <c r="L29" s="39"/>
      <c r="M29" s="39"/>
      <c r="N29" s="39"/>
      <c r="O29" s="40"/>
      <c r="P29" s="41"/>
      <c r="Q29" s="41"/>
      <c r="R29" s="41"/>
      <c r="S29" s="41"/>
      <c r="T29" s="41"/>
    </row>
    <row r="30" spans="1:20" ht="54" customHeight="1" x14ac:dyDescent="0.45">
      <c r="A30" s="451" t="s">
        <v>161</v>
      </c>
      <c r="B30" s="451"/>
      <c r="C30" s="451"/>
      <c r="D30" s="451"/>
      <c r="E30" s="451"/>
      <c r="F30" s="451"/>
      <c r="G30" s="452"/>
      <c r="H30" s="80">
        <f>COUNTIF(T18:T22,"x")</f>
        <v>0</v>
      </c>
      <c r="I30" s="24"/>
      <c r="J30" s="24"/>
      <c r="K30" s="24"/>
      <c r="L30" s="39"/>
      <c r="M30" s="39"/>
      <c r="N30" s="39"/>
      <c r="O30" s="40"/>
      <c r="P30" s="41"/>
      <c r="Q30" s="41"/>
      <c r="R30" s="41"/>
      <c r="S30" s="41"/>
      <c r="T30" s="41"/>
    </row>
    <row r="31" spans="1:20" ht="30" customHeight="1" x14ac:dyDescent="0.45">
      <c r="A31" s="57"/>
      <c r="B31" s="57"/>
      <c r="C31" s="57"/>
      <c r="D31" s="57"/>
      <c r="E31" s="57"/>
      <c r="F31" s="57"/>
      <c r="G31" s="57"/>
      <c r="H31" s="45"/>
      <c r="I31" s="24"/>
      <c r="J31" s="24"/>
      <c r="K31" s="24"/>
      <c r="L31" s="39"/>
      <c r="M31" s="39"/>
      <c r="N31" s="39"/>
      <c r="O31" s="40"/>
      <c r="P31" s="41"/>
      <c r="Q31" s="41"/>
      <c r="R31" s="41"/>
      <c r="S31" s="41"/>
      <c r="T31" s="41"/>
    </row>
    <row r="32" spans="1:20" ht="78" customHeight="1" x14ac:dyDescent="0.3">
      <c r="A32" s="453" t="s">
        <v>66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</row>
    <row r="33" spans="1:20" ht="78" customHeight="1" x14ac:dyDescent="0.3">
      <c r="A33" s="454" t="s">
        <v>140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6"/>
    </row>
    <row r="34" spans="1:20" ht="106.5" customHeight="1" thickBot="1" x14ac:dyDescent="0.3">
      <c r="A34" s="426" t="s">
        <v>67</v>
      </c>
      <c r="B34" s="426"/>
      <c r="C34" s="426"/>
      <c r="D34" s="426"/>
      <c r="E34" s="426"/>
      <c r="F34" s="426"/>
      <c r="G34" s="426"/>
      <c r="H34" s="81" t="s">
        <v>68</v>
      </c>
      <c r="I34" s="82" t="s">
        <v>69</v>
      </c>
      <c r="J34" s="78" t="s">
        <v>130</v>
      </c>
      <c r="K34" s="82" t="s">
        <v>70</v>
      </c>
      <c r="L34" s="78" t="s">
        <v>130</v>
      </c>
      <c r="M34" s="82" t="s">
        <v>71</v>
      </c>
      <c r="N34" s="78" t="s">
        <v>130</v>
      </c>
      <c r="O34" s="78" t="s">
        <v>72</v>
      </c>
      <c r="P34" s="427" t="s">
        <v>130</v>
      </c>
      <c r="Q34" s="428"/>
      <c r="R34" s="78" t="s">
        <v>73</v>
      </c>
      <c r="S34" s="429" t="s">
        <v>130</v>
      </c>
      <c r="T34" s="429"/>
    </row>
    <row r="35" spans="1:20" ht="60" customHeight="1" x14ac:dyDescent="0.3">
      <c r="A35" s="434" t="s">
        <v>144</v>
      </c>
      <c r="B35" s="435"/>
      <c r="C35" s="435"/>
      <c r="D35" s="435"/>
      <c r="E35" s="436"/>
      <c r="F35" s="442" t="s">
        <v>95</v>
      </c>
      <c r="G35" s="443"/>
      <c r="H35" s="83">
        <v>15</v>
      </c>
      <c r="I35" s="425"/>
      <c r="J35" s="422"/>
      <c r="K35" s="425"/>
      <c r="L35" s="422"/>
      <c r="M35" s="425"/>
      <c r="N35" s="425"/>
      <c r="O35" s="425"/>
      <c r="P35" s="433"/>
      <c r="Q35" s="425"/>
      <c r="R35" s="425"/>
      <c r="S35" s="433"/>
      <c r="T35" s="425"/>
    </row>
    <row r="36" spans="1:20" ht="60" customHeight="1" thickBot="1" x14ac:dyDescent="0.35">
      <c r="A36" s="439"/>
      <c r="B36" s="440"/>
      <c r="C36" s="440"/>
      <c r="D36" s="440"/>
      <c r="E36" s="441"/>
      <c r="F36" s="446" t="s">
        <v>96</v>
      </c>
      <c r="G36" s="447"/>
      <c r="H36" s="84">
        <v>0</v>
      </c>
      <c r="I36" s="424"/>
      <c r="J36" s="424"/>
      <c r="K36" s="424"/>
      <c r="L36" s="424"/>
      <c r="M36" s="424"/>
      <c r="N36" s="424"/>
      <c r="O36" s="424"/>
      <c r="P36" s="421"/>
      <c r="Q36" s="422"/>
      <c r="R36" s="424"/>
      <c r="S36" s="421"/>
      <c r="T36" s="422"/>
    </row>
    <row r="37" spans="1:20" ht="60" customHeight="1" x14ac:dyDescent="0.3">
      <c r="A37" s="434" t="s">
        <v>147</v>
      </c>
      <c r="B37" s="435"/>
      <c r="C37" s="435"/>
      <c r="D37" s="435"/>
      <c r="E37" s="436"/>
      <c r="F37" s="442" t="s">
        <v>95</v>
      </c>
      <c r="G37" s="443"/>
      <c r="H37" s="83">
        <v>15</v>
      </c>
      <c r="I37" s="425"/>
      <c r="J37" s="425"/>
      <c r="K37" s="425"/>
      <c r="L37" s="425"/>
      <c r="M37" s="425"/>
      <c r="N37" s="425"/>
      <c r="O37" s="425"/>
      <c r="P37" s="433"/>
      <c r="Q37" s="425"/>
      <c r="R37" s="425"/>
      <c r="S37" s="433"/>
      <c r="T37" s="425"/>
    </row>
    <row r="38" spans="1:20" ht="60" customHeight="1" thickBot="1" x14ac:dyDescent="0.35">
      <c r="A38" s="439"/>
      <c r="B38" s="440"/>
      <c r="C38" s="440"/>
      <c r="D38" s="440"/>
      <c r="E38" s="441"/>
      <c r="F38" s="446" t="s">
        <v>96</v>
      </c>
      <c r="G38" s="447"/>
      <c r="H38" s="84">
        <v>0</v>
      </c>
      <c r="I38" s="424"/>
      <c r="J38" s="424"/>
      <c r="K38" s="424"/>
      <c r="L38" s="424"/>
      <c r="M38" s="424"/>
      <c r="N38" s="424"/>
      <c r="O38" s="424"/>
      <c r="P38" s="421"/>
      <c r="Q38" s="422"/>
      <c r="R38" s="424"/>
      <c r="S38" s="421"/>
      <c r="T38" s="422"/>
    </row>
    <row r="39" spans="1:20" ht="60" customHeight="1" x14ac:dyDescent="0.3">
      <c r="A39" s="434" t="s">
        <v>143</v>
      </c>
      <c r="B39" s="435"/>
      <c r="C39" s="435"/>
      <c r="D39" s="435"/>
      <c r="E39" s="436"/>
      <c r="F39" s="442" t="s">
        <v>74</v>
      </c>
      <c r="G39" s="443"/>
      <c r="H39" s="83">
        <v>15</v>
      </c>
      <c r="I39" s="425"/>
      <c r="J39" s="425"/>
      <c r="K39" s="425"/>
      <c r="L39" s="425"/>
      <c r="M39" s="425"/>
      <c r="N39" s="425"/>
      <c r="O39" s="425"/>
      <c r="P39" s="433"/>
      <c r="Q39" s="425"/>
      <c r="R39" s="425"/>
      <c r="S39" s="433"/>
      <c r="T39" s="425"/>
    </row>
    <row r="40" spans="1:20" ht="60" customHeight="1" thickBot="1" x14ac:dyDescent="0.35">
      <c r="A40" s="439"/>
      <c r="B40" s="440"/>
      <c r="C40" s="440"/>
      <c r="D40" s="440"/>
      <c r="E40" s="441"/>
      <c r="F40" s="446" t="s">
        <v>75</v>
      </c>
      <c r="G40" s="447"/>
      <c r="H40" s="84">
        <v>0</v>
      </c>
      <c r="I40" s="424"/>
      <c r="J40" s="424"/>
      <c r="K40" s="424"/>
      <c r="L40" s="424"/>
      <c r="M40" s="424"/>
      <c r="N40" s="424"/>
      <c r="O40" s="424"/>
      <c r="P40" s="421"/>
      <c r="Q40" s="422"/>
      <c r="R40" s="424"/>
      <c r="S40" s="421"/>
      <c r="T40" s="422"/>
    </row>
    <row r="41" spans="1:20" ht="60" customHeight="1" x14ac:dyDescent="0.3">
      <c r="A41" s="434" t="s">
        <v>150</v>
      </c>
      <c r="B41" s="435"/>
      <c r="C41" s="435"/>
      <c r="D41" s="435"/>
      <c r="E41" s="436"/>
      <c r="F41" s="442" t="s">
        <v>76</v>
      </c>
      <c r="G41" s="443"/>
      <c r="H41" s="83">
        <v>15</v>
      </c>
      <c r="I41" s="425"/>
      <c r="J41" s="425"/>
      <c r="K41" s="425"/>
      <c r="L41" s="425"/>
      <c r="M41" s="425"/>
      <c r="N41" s="425"/>
      <c r="O41" s="425"/>
      <c r="P41" s="433"/>
      <c r="Q41" s="425"/>
      <c r="R41" s="425"/>
      <c r="S41" s="433"/>
      <c r="T41" s="425"/>
    </row>
    <row r="42" spans="1:20" ht="60" customHeight="1" thickBot="1" x14ac:dyDescent="0.35">
      <c r="A42" s="448"/>
      <c r="B42" s="449"/>
      <c r="C42" s="449"/>
      <c r="D42" s="449"/>
      <c r="E42" s="450"/>
      <c r="F42" s="446" t="s">
        <v>77</v>
      </c>
      <c r="G42" s="447"/>
      <c r="H42" s="85">
        <v>10</v>
      </c>
      <c r="I42" s="422"/>
      <c r="J42" s="422"/>
      <c r="K42" s="422"/>
      <c r="L42" s="422"/>
      <c r="M42" s="422"/>
      <c r="N42" s="422"/>
      <c r="O42" s="422"/>
      <c r="P42" s="421"/>
      <c r="Q42" s="422"/>
      <c r="R42" s="422"/>
      <c r="S42" s="421"/>
      <c r="T42" s="422"/>
    </row>
    <row r="43" spans="1:20" ht="60" customHeight="1" thickBot="1" x14ac:dyDescent="0.35">
      <c r="A43" s="439"/>
      <c r="B43" s="440"/>
      <c r="C43" s="440"/>
      <c r="D43" s="440"/>
      <c r="E43" s="441"/>
      <c r="F43" s="446" t="s">
        <v>151</v>
      </c>
      <c r="G43" s="447"/>
      <c r="H43" s="84">
        <v>0</v>
      </c>
      <c r="I43" s="424"/>
      <c r="J43" s="424"/>
      <c r="K43" s="424"/>
      <c r="L43" s="424"/>
      <c r="M43" s="424"/>
      <c r="N43" s="424"/>
      <c r="O43" s="424"/>
      <c r="P43" s="421"/>
      <c r="Q43" s="422"/>
      <c r="R43" s="424"/>
      <c r="S43" s="421"/>
      <c r="T43" s="422"/>
    </row>
    <row r="44" spans="1:20" ht="60" customHeight="1" x14ac:dyDescent="0.3">
      <c r="A44" s="434" t="s">
        <v>149</v>
      </c>
      <c r="B44" s="435"/>
      <c r="C44" s="435"/>
      <c r="D44" s="435"/>
      <c r="E44" s="436"/>
      <c r="F44" s="442" t="s">
        <v>95</v>
      </c>
      <c r="G44" s="443"/>
      <c r="H44" s="83">
        <v>15</v>
      </c>
      <c r="I44" s="425"/>
      <c r="J44" s="425"/>
      <c r="K44" s="425"/>
      <c r="L44" s="425"/>
      <c r="M44" s="425"/>
      <c r="N44" s="425"/>
      <c r="O44" s="425"/>
      <c r="P44" s="433"/>
      <c r="Q44" s="425"/>
      <c r="R44" s="425"/>
      <c r="S44" s="433"/>
      <c r="T44" s="425"/>
    </row>
    <row r="45" spans="1:20" ht="60" customHeight="1" thickBot="1" x14ac:dyDescent="0.35">
      <c r="A45" s="439"/>
      <c r="B45" s="440"/>
      <c r="C45" s="440"/>
      <c r="D45" s="440"/>
      <c r="E45" s="441"/>
      <c r="F45" s="446" t="s">
        <v>96</v>
      </c>
      <c r="G45" s="447"/>
      <c r="H45" s="84">
        <v>0</v>
      </c>
      <c r="I45" s="424"/>
      <c r="J45" s="424"/>
      <c r="K45" s="424"/>
      <c r="L45" s="424"/>
      <c r="M45" s="424"/>
      <c r="N45" s="424"/>
      <c r="O45" s="424"/>
      <c r="P45" s="423"/>
      <c r="Q45" s="424"/>
      <c r="R45" s="424"/>
      <c r="S45" s="423"/>
      <c r="T45" s="424"/>
    </row>
    <row r="46" spans="1:20" ht="80.099999999999994" customHeight="1" x14ac:dyDescent="0.3">
      <c r="A46" s="434" t="s">
        <v>146</v>
      </c>
      <c r="B46" s="435"/>
      <c r="C46" s="435"/>
      <c r="D46" s="435"/>
      <c r="E46" s="436"/>
      <c r="F46" s="442" t="s">
        <v>78</v>
      </c>
      <c r="G46" s="443"/>
      <c r="H46" s="83">
        <v>15</v>
      </c>
      <c r="I46" s="425"/>
      <c r="J46" s="425"/>
      <c r="K46" s="425"/>
      <c r="L46" s="425"/>
      <c r="M46" s="425"/>
      <c r="N46" s="425"/>
      <c r="O46" s="425"/>
      <c r="P46" s="433"/>
      <c r="Q46" s="425"/>
      <c r="R46" s="425"/>
      <c r="S46" s="433"/>
      <c r="T46" s="425"/>
    </row>
    <row r="47" spans="1:20" ht="80.099999999999994" customHeight="1" thickBot="1" x14ac:dyDescent="0.35">
      <c r="A47" s="439"/>
      <c r="B47" s="440"/>
      <c r="C47" s="440"/>
      <c r="D47" s="440"/>
      <c r="E47" s="441"/>
      <c r="F47" s="446" t="s">
        <v>79</v>
      </c>
      <c r="G47" s="447"/>
      <c r="H47" s="84">
        <v>5</v>
      </c>
      <c r="I47" s="424"/>
      <c r="J47" s="424"/>
      <c r="K47" s="424"/>
      <c r="L47" s="424"/>
      <c r="M47" s="424"/>
      <c r="N47" s="424"/>
      <c r="O47" s="424"/>
      <c r="P47" s="423"/>
      <c r="Q47" s="424"/>
      <c r="R47" s="424"/>
      <c r="S47" s="423"/>
      <c r="T47" s="424"/>
    </row>
    <row r="48" spans="1:20" ht="60" customHeight="1" x14ac:dyDescent="0.3">
      <c r="A48" s="434" t="s">
        <v>164</v>
      </c>
      <c r="B48" s="435"/>
      <c r="C48" s="435"/>
      <c r="D48" s="435"/>
      <c r="E48" s="436"/>
      <c r="F48" s="442" t="s">
        <v>80</v>
      </c>
      <c r="G48" s="443"/>
      <c r="H48" s="83">
        <v>10</v>
      </c>
      <c r="I48" s="425"/>
      <c r="J48" s="425"/>
      <c r="K48" s="425"/>
      <c r="L48" s="425"/>
      <c r="M48" s="425"/>
      <c r="N48" s="425"/>
      <c r="O48" s="425"/>
      <c r="P48" s="421"/>
      <c r="Q48" s="422"/>
      <c r="R48" s="425"/>
      <c r="S48" s="421"/>
      <c r="T48" s="422"/>
    </row>
    <row r="49" spans="1:21" ht="60" customHeight="1" x14ac:dyDescent="0.3">
      <c r="A49" s="437"/>
      <c r="B49" s="399"/>
      <c r="C49" s="399"/>
      <c r="D49" s="399"/>
      <c r="E49" s="438"/>
      <c r="F49" s="444" t="s">
        <v>81</v>
      </c>
      <c r="G49" s="445"/>
      <c r="H49" s="86">
        <v>5</v>
      </c>
      <c r="I49" s="422"/>
      <c r="J49" s="422"/>
      <c r="K49" s="422"/>
      <c r="L49" s="422"/>
      <c r="M49" s="422"/>
      <c r="N49" s="422"/>
      <c r="O49" s="422"/>
      <c r="P49" s="421"/>
      <c r="Q49" s="422"/>
      <c r="R49" s="422"/>
      <c r="S49" s="421"/>
      <c r="T49" s="422"/>
    </row>
    <row r="50" spans="1:21" ht="60" customHeight="1" thickBot="1" x14ac:dyDescent="0.35">
      <c r="A50" s="439"/>
      <c r="B50" s="440"/>
      <c r="C50" s="440"/>
      <c r="D50" s="440"/>
      <c r="E50" s="441"/>
      <c r="F50" s="446" t="s">
        <v>82</v>
      </c>
      <c r="G50" s="447"/>
      <c r="H50" s="84">
        <v>0</v>
      </c>
      <c r="I50" s="424"/>
      <c r="J50" s="424"/>
      <c r="K50" s="424"/>
      <c r="L50" s="424"/>
      <c r="M50" s="424"/>
      <c r="N50" s="424"/>
      <c r="O50" s="424"/>
      <c r="P50" s="423"/>
      <c r="Q50" s="424"/>
      <c r="R50" s="424"/>
      <c r="S50" s="423"/>
      <c r="T50" s="424"/>
    </row>
    <row r="51" spans="1:21" ht="30" customHeight="1" x14ac:dyDescent="0.3">
      <c r="A51" s="415" t="s">
        <v>83</v>
      </c>
      <c r="B51" s="415"/>
      <c r="C51" s="415"/>
      <c r="D51" s="415"/>
      <c r="E51" s="415"/>
      <c r="F51" s="415"/>
      <c r="G51" s="415"/>
      <c r="H51" s="58">
        <f>H35+H37+H39+H41+H44+H46+H48</f>
        <v>100</v>
      </c>
      <c r="I51" s="416">
        <f>SUM(I35:I50)</f>
        <v>0</v>
      </c>
      <c r="J51" s="417"/>
      <c r="K51" s="416">
        <f>SUM(K35:K50)</f>
        <v>0</v>
      </c>
      <c r="L51" s="417"/>
      <c r="M51" s="416">
        <f>SUM(M35:M50)</f>
        <v>0</v>
      </c>
      <c r="N51" s="417"/>
      <c r="O51" s="414">
        <f>SUM(O35:O50)</f>
        <v>0</v>
      </c>
      <c r="P51" s="414"/>
      <c r="Q51" s="414"/>
      <c r="R51" s="414">
        <f>SUM(R35:R50)</f>
        <v>0</v>
      </c>
      <c r="S51" s="414"/>
      <c r="T51" s="414"/>
    </row>
    <row r="52" spans="1:21" ht="60" customHeight="1" x14ac:dyDescent="0.25">
      <c r="A52" s="398" t="s">
        <v>141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:21" ht="106.5" customHeight="1" x14ac:dyDescent="0.25">
      <c r="A53" s="426" t="s">
        <v>67</v>
      </c>
      <c r="B53" s="426"/>
      <c r="C53" s="426"/>
      <c r="D53" s="426"/>
      <c r="E53" s="426"/>
      <c r="F53" s="426"/>
      <c r="G53" s="426"/>
      <c r="H53" s="81" t="s">
        <v>68</v>
      </c>
      <c r="I53" s="82" t="s">
        <v>69</v>
      </c>
      <c r="J53" s="78" t="s">
        <v>130</v>
      </c>
      <c r="K53" s="82" t="s">
        <v>70</v>
      </c>
      <c r="L53" s="78" t="s">
        <v>130</v>
      </c>
      <c r="M53" s="82" t="s">
        <v>71</v>
      </c>
      <c r="N53" s="78" t="s">
        <v>130</v>
      </c>
      <c r="O53" s="78" t="s">
        <v>72</v>
      </c>
      <c r="P53" s="427" t="s">
        <v>130</v>
      </c>
      <c r="Q53" s="428"/>
      <c r="R53" s="78" t="s">
        <v>73</v>
      </c>
      <c r="S53" s="429" t="s">
        <v>130</v>
      </c>
      <c r="T53" s="429"/>
    </row>
    <row r="54" spans="1:21" ht="60" customHeight="1" x14ac:dyDescent="0.3">
      <c r="A54" s="399" t="s">
        <v>131</v>
      </c>
      <c r="B54" s="399"/>
      <c r="C54" s="399"/>
      <c r="D54" s="399"/>
      <c r="E54" s="399"/>
      <c r="F54" s="392" t="s">
        <v>145</v>
      </c>
      <c r="G54" s="392"/>
      <c r="H54" s="66">
        <v>100</v>
      </c>
      <c r="I54" s="418"/>
      <c r="J54" s="430"/>
      <c r="K54" s="418"/>
      <c r="L54" s="418"/>
      <c r="M54" s="418"/>
      <c r="N54" s="418"/>
      <c r="O54" s="418"/>
      <c r="P54" s="418"/>
      <c r="Q54" s="418"/>
      <c r="R54" s="418"/>
      <c r="S54" s="418"/>
      <c r="T54" s="418"/>
    </row>
    <row r="55" spans="1:21" ht="60" customHeight="1" x14ac:dyDescent="0.3">
      <c r="A55" s="399"/>
      <c r="B55" s="399"/>
      <c r="C55" s="399"/>
      <c r="D55" s="399"/>
      <c r="E55" s="399"/>
      <c r="F55" s="392" t="s">
        <v>132</v>
      </c>
      <c r="G55" s="392"/>
      <c r="H55" s="66">
        <v>50</v>
      </c>
      <c r="I55" s="418"/>
      <c r="J55" s="431"/>
      <c r="K55" s="418"/>
      <c r="L55" s="418"/>
      <c r="M55" s="418"/>
      <c r="N55" s="418"/>
      <c r="O55" s="418"/>
      <c r="P55" s="418"/>
      <c r="Q55" s="418"/>
      <c r="R55" s="418"/>
      <c r="S55" s="418"/>
      <c r="T55" s="418"/>
    </row>
    <row r="56" spans="1:21" ht="60" customHeight="1" x14ac:dyDescent="0.3">
      <c r="A56" s="399"/>
      <c r="B56" s="399"/>
      <c r="C56" s="399"/>
      <c r="D56" s="399"/>
      <c r="E56" s="399"/>
      <c r="F56" s="392" t="s">
        <v>133</v>
      </c>
      <c r="G56" s="392"/>
      <c r="H56" s="66">
        <v>0</v>
      </c>
      <c r="I56" s="418"/>
      <c r="J56" s="432"/>
      <c r="K56" s="418"/>
      <c r="L56" s="418"/>
      <c r="M56" s="418"/>
      <c r="N56" s="418"/>
      <c r="O56" s="418"/>
      <c r="P56" s="418"/>
      <c r="Q56" s="418"/>
      <c r="R56" s="418"/>
      <c r="S56" s="418"/>
      <c r="T56" s="418"/>
    </row>
    <row r="57" spans="1:21" ht="30" customHeight="1" x14ac:dyDescent="0.3">
      <c r="A57" s="419" t="s">
        <v>83</v>
      </c>
      <c r="B57" s="419"/>
      <c r="C57" s="419"/>
      <c r="D57" s="419"/>
      <c r="E57" s="419"/>
      <c r="F57" s="419"/>
      <c r="G57" s="419"/>
      <c r="H57" s="419"/>
      <c r="I57" s="420">
        <f>I54</f>
        <v>0</v>
      </c>
      <c r="J57" s="420"/>
      <c r="K57" s="420">
        <f>K54</f>
        <v>0</v>
      </c>
      <c r="L57" s="420"/>
      <c r="M57" s="420">
        <f>M54</f>
        <v>0</v>
      </c>
      <c r="N57" s="420"/>
      <c r="O57" s="414">
        <f>O54</f>
        <v>0</v>
      </c>
      <c r="P57" s="414"/>
      <c r="Q57" s="414"/>
      <c r="R57" s="414">
        <f>R54</f>
        <v>0</v>
      </c>
      <c r="S57" s="414"/>
      <c r="T57" s="414"/>
    </row>
    <row r="58" spans="1:21" ht="60" customHeight="1" x14ac:dyDescent="0.25">
      <c r="A58" s="398" t="s">
        <v>139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</row>
    <row r="59" spans="1:21" ht="60" customHeight="1" x14ac:dyDescent="0.3">
      <c r="A59" s="399" t="s">
        <v>142</v>
      </c>
      <c r="B59" s="399"/>
      <c r="C59" s="399"/>
      <c r="D59" s="399"/>
      <c r="E59" s="399"/>
      <c r="F59" s="402" t="s">
        <v>136</v>
      </c>
      <c r="G59" s="403"/>
      <c r="H59" s="404"/>
      <c r="I59" s="40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06"/>
      <c r="K59" s="405">
        <f t="shared" ref="K59" si="0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06"/>
      <c r="M59" s="405">
        <f t="shared" ref="M59" si="1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06"/>
      <c r="O59" s="40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11"/>
      <c r="Q59" s="411"/>
      <c r="R59" s="40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11"/>
      <c r="T59" s="411"/>
    </row>
    <row r="60" spans="1:21" ht="60" customHeight="1" x14ac:dyDescent="0.3">
      <c r="A60" s="399"/>
      <c r="B60" s="399"/>
      <c r="C60" s="399"/>
      <c r="D60" s="399"/>
      <c r="E60" s="399"/>
      <c r="F60" s="402" t="s">
        <v>137</v>
      </c>
      <c r="G60" s="403"/>
      <c r="H60" s="404"/>
      <c r="I60" s="407"/>
      <c r="J60" s="408"/>
      <c r="K60" s="407"/>
      <c r="L60" s="408"/>
      <c r="M60" s="407"/>
      <c r="N60" s="408"/>
      <c r="O60" s="407"/>
      <c r="P60" s="412"/>
      <c r="Q60" s="412"/>
      <c r="R60" s="407"/>
      <c r="S60" s="412"/>
      <c r="T60" s="412"/>
    </row>
    <row r="61" spans="1:21" ht="60" customHeight="1" x14ac:dyDescent="0.3">
      <c r="A61" s="399"/>
      <c r="B61" s="399"/>
      <c r="C61" s="399"/>
      <c r="D61" s="399"/>
      <c r="E61" s="399"/>
      <c r="F61" s="402" t="s">
        <v>138</v>
      </c>
      <c r="G61" s="403"/>
      <c r="H61" s="404"/>
      <c r="I61" s="409"/>
      <c r="J61" s="410"/>
      <c r="K61" s="409"/>
      <c r="L61" s="410"/>
      <c r="M61" s="409"/>
      <c r="N61" s="410"/>
      <c r="O61" s="409"/>
      <c r="P61" s="413"/>
      <c r="Q61" s="413"/>
      <c r="R61" s="409"/>
      <c r="S61" s="413"/>
      <c r="T61" s="413"/>
    </row>
    <row r="62" spans="1:21" ht="60" customHeight="1" x14ac:dyDescent="0.65">
      <c r="A62" s="398" t="s">
        <v>134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62"/>
    </row>
    <row r="63" spans="1:21" ht="60" customHeight="1" x14ac:dyDescent="0.3">
      <c r="A63" s="399" t="s">
        <v>135</v>
      </c>
      <c r="B63" s="399"/>
      <c r="C63" s="399"/>
      <c r="D63" s="399"/>
      <c r="E63" s="399"/>
      <c r="F63" s="392" t="s">
        <v>136</v>
      </c>
      <c r="G63" s="392"/>
      <c r="H63" s="97">
        <v>100</v>
      </c>
      <c r="I63" s="400" t="str">
        <f>IF(SUM(I59:T61)=0,"BAJO",IF(SUM(I59:T61)/COUNTIF(I59:T61,"&gt;0")&lt;50,"BAJO",IF(SUM(I59:T61)/COUNTIF(I59:T61,"&gt;0")=100,"FUERTE",IF(SUM(I59:T61)/COUNTIF(I59:T61,"&gt;0")&lt;=99,"MODERADO"))))</f>
        <v>BAJO</v>
      </c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</row>
    <row r="64" spans="1:21" ht="60" customHeight="1" x14ac:dyDescent="0.3">
      <c r="A64" s="399"/>
      <c r="B64" s="399"/>
      <c r="C64" s="399"/>
      <c r="D64" s="399"/>
      <c r="E64" s="399"/>
      <c r="F64" s="392" t="s">
        <v>137</v>
      </c>
      <c r="G64" s="392"/>
      <c r="H64" s="97">
        <v>50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</row>
    <row r="65" spans="1:20" ht="60" customHeight="1" x14ac:dyDescent="0.3">
      <c r="A65" s="399"/>
      <c r="B65" s="399"/>
      <c r="C65" s="399"/>
      <c r="D65" s="399"/>
      <c r="E65" s="399"/>
      <c r="F65" s="392" t="s">
        <v>138</v>
      </c>
      <c r="G65" s="392"/>
      <c r="H65" s="97">
        <v>0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6" spans="1:20" ht="30" customHeight="1" x14ac:dyDescent="0.45">
      <c r="A66" s="31"/>
      <c r="B66" s="31"/>
      <c r="C66" s="3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9"/>
      <c r="P66" s="30"/>
      <c r="Q66" s="30"/>
      <c r="R66" s="30"/>
      <c r="S66" s="30"/>
      <c r="T66" s="30"/>
    </row>
    <row r="67" spans="1:20" ht="30" customHeight="1" x14ac:dyDescent="0.25">
      <c r="A67" s="25"/>
      <c r="B67" s="25"/>
      <c r="C67" s="26"/>
      <c r="D67" s="26"/>
      <c r="E67" s="26"/>
      <c r="F67" s="26"/>
      <c r="G67" s="26"/>
      <c r="H67" s="26"/>
      <c r="I67" s="26"/>
      <c r="J67" s="64"/>
      <c r="K67" s="64"/>
      <c r="L67" s="42"/>
      <c r="M67" s="42"/>
      <c r="N67" s="34"/>
      <c r="O67" s="43"/>
      <c r="P67" s="32"/>
      <c r="Q67" s="32"/>
      <c r="R67" s="32"/>
      <c r="S67" s="32"/>
      <c r="T67" s="32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4"/>
      <c r="L68" s="44"/>
      <c r="M68" s="34"/>
      <c r="N68" s="34"/>
      <c r="O68" s="43"/>
      <c r="P68" s="43"/>
      <c r="Q68" s="43"/>
      <c r="R68" s="43"/>
      <c r="S68" s="43"/>
      <c r="T68" s="43"/>
    </row>
    <row r="69" spans="1:20" ht="69" customHeight="1" x14ac:dyDescent="0.25">
      <c r="A69" s="401" t="s">
        <v>84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 ht="30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9"/>
      <c r="R70" s="69"/>
      <c r="S70" s="69"/>
      <c r="T70" s="69"/>
    </row>
    <row r="71" spans="1:20" s="61" customFormat="1" ht="50.1" customHeight="1" x14ac:dyDescent="0.6">
      <c r="A71" s="391" t="s">
        <v>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</row>
    <row r="72" spans="1:20" s="61" customFormat="1" ht="50.1" customHeight="1" x14ac:dyDescent="0.6">
      <c r="A72" s="392" t="s">
        <v>85</v>
      </c>
      <c r="B72" s="392"/>
      <c r="C72" s="392"/>
      <c r="D72" s="392"/>
      <c r="E72" s="392"/>
      <c r="F72" s="392"/>
      <c r="G72" s="392"/>
      <c r="H72" s="392" t="s">
        <v>86</v>
      </c>
      <c r="I72" s="392"/>
      <c r="J72" s="392"/>
      <c r="K72" s="392"/>
      <c r="L72" s="392"/>
      <c r="M72" s="392"/>
      <c r="N72" s="392"/>
      <c r="O72" s="392" t="s">
        <v>87</v>
      </c>
      <c r="P72" s="392"/>
      <c r="Q72" s="392"/>
      <c r="R72" s="392"/>
      <c r="S72" s="392"/>
      <c r="T72" s="392"/>
    </row>
    <row r="73" spans="1:20" s="61" customFormat="1" ht="50.1" customHeight="1" x14ac:dyDescent="0.6">
      <c r="A73" s="393">
        <f>G10</f>
        <v>0</v>
      </c>
      <c r="B73" s="393"/>
      <c r="C73" s="393"/>
      <c r="D73" s="393"/>
      <c r="E73" s="393"/>
      <c r="F73" s="393"/>
      <c r="G73" s="393"/>
      <c r="H73" s="394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394"/>
      <c r="J73" s="394"/>
      <c r="K73" s="394"/>
      <c r="L73" s="394"/>
      <c r="M73" s="394"/>
      <c r="N73" s="394"/>
      <c r="O73" s="395" t="str">
        <f>IF(A73-H73=0,"1",A73-H73)</f>
        <v>1</v>
      </c>
      <c r="P73" s="395"/>
      <c r="Q73" s="395"/>
      <c r="R73" s="395"/>
      <c r="S73" s="395"/>
      <c r="T73" s="395"/>
    </row>
    <row r="74" spans="1:20" s="61" customFormat="1" ht="50.1" customHeight="1" x14ac:dyDescent="0.6">
      <c r="A74" s="70"/>
      <c r="B74" s="70"/>
      <c r="C74" s="71"/>
      <c r="D74" s="71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4"/>
      <c r="R74" s="74"/>
      <c r="S74" s="74"/>
      <c r="T74" s="74"/>
    </row>
    <row r="75" spans="1:20" s="61" customFormat="1" ht="50.1" customHeight="1" x14ac:dyDescent="0.6">
      <c r="A75" s="396" t="s">
        <v>88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</row>
    <row r="76" spans="1:20" s="61" customFormat="1" ht="50.1" customHeight="1" x14ac:dyDescent="0.45">
      <c r="A76" s="392" t="s">
        <v>89</v>
      </c>
      <c r="B76" s="392"/>
      <c r="C76" s="392"/>
      <c r="D76" s="392"/>
      <c r="E76" s="392"/>
      <c r="F76" s="392"/>
      <c r="G76" s="392"/>
      <c r="H76" s="392" t="s">
        <v>86</v>
      </c>
      <c r="I76" s="392"/>
      <c r="J76" s="392"/>
      <c r="K76" s="392"/>
      <c r="L76" s="392"/>
      <c r="M76" s="392"/>
      <c r="N76" s="392"/>
      <c r="O76" s="392" t="s">
        <v>90</v>
      </c>
      <c r="P76" s="392"/>
      <c r="Q76" s="392"/>
      <c r="R76" s="392"/>
      <c r="S76" s="392"/>
      <c r="T76" s="392"/>
    </row>
    <row r="77" spans="1:20" s="61" customFormat="1" ht="50.1" customHeight="1" x14ac:dyDescent="0.45">
      <c r="A77" s="393">
        <f>G11</f>
        <v>0</v>
      </c>
      <c r="B77" s="393"/>
      <c r="C77" s="393"/>
      <c r="D77" s="393"/>
      <c r="E77" s="393"/>
      <c r="F77" s="393"/>
      <c r="G77" s="393"/>
      <c r="H77" s="397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397"/>
      <c r="J77" s="397"/>
      <c r="K77" s="397"/>
      <c r="L77" s="397"/>
      <c r="M77" s="397"/>
      <c r="N77" s="397"/>
      <c r="O77" s="393" t="str">
        <f>IF(A77-H77=0,"1",A77-H77)</f>
        <v>1</v>
      </c>
      <c r="P77" s="393"/>
      <c r="Q77" s="393"/>
      <c r="R77" s="393"/>
      <c r="S77" s="393"/>
      <c r="T77" s="393"/>
    </row>
    <row r="78" spans="1:20" s="61" customFormat="1" ht="50.1" customHeight="1" x14ac:dyDescent="0.45">
      <c r="A78" s="75"/>
      <c r="B78" s="75"/>
      <c r="C78" s="75"/>
      <c r="D78" s="75"/>
      <c r="E78" s="75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4"/>
      <c r="R78" s="74"/>
      <c r="S78" s="74"/>
      <c r="T78" s="74"/>
    </row>
    <row r="79" spans="1:20" s="61" customFormat="1" ht="50.1" customHeight="1" x14ac:dyDescent="0.45">
      <c r="A79" s="391" t="s">
        <v>91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1:20" s="61" customFormat="1" ht="50.1" customHeight="1" x14ac:dyDescent="0.45">
      <c r="A80" s="392" t="s">
        <v>87</v>
      </c>
      <c r="B80" s="392"/>
      <c r="C80" s="392"/>
      <c r="D80" s="392"/>
      <c r="E80" s="392"/>
      <c r="F80" s="392"/>
      <c r="G80" s="392"/>
      <c r="H80" s="392" t="s">
        <v>90</v>
      </c>
      <c r="I80" s="392"/>
      <c r="J80" s="392"/>
      <c r="K80" s="392"/>
      <c r="L80" s="392"/>
      <c r="M80" s="392"/>
      <c r="N80" s="392"/>
      <c r="O80" s="392" t="s">
        <v>92</v>
      </c>
      <c r="P80" s="392"/>
      <c r="Q80" s="392"/>
      <c r="R80" s="392"/>
      <c r="S80" s="392"/>
      <c r="T80" s="392"/>
    </row>
    <row r="81" spans="1:20" s="61" customFormat="1" ht="50.1" customHeight="1" x14ac:dyDescent="0.45">
      <c r="A81" s="393" t="str">
        <f>O73</f>
        <v>1</v>
      </c>
      <c r="B81" s="393"/>
      <c r="C81" s="393"/>
      <c r="D81" s="393"/>
      <c r="E81" s="393"/>
      <c r="F81" s="393"/>
      <c r="G81" s="393"/>
      <c r="H81" s="393" t="str">
        <f>O77</f>
        <v>1</v>
      </c>
      <c r="I81" s="393"/>
      <c r="J81" s="393"/>
      <c r="K81" s="393"/>
      <c r="L81" s="393"/>
      <c r="M81" s="393"/>
      <c r="N81" s="393"/>
      <c r="O81" s="394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/>
      </c>
      <c r="P81" s="394"/>
      <c r="Q81" s="394"/>
      <c r="R81" s="394"/>
      <c r="S81" s="394"/>
      <c r="T81" s="394"/>
    </row>
    <row r="82" spans="1:20" x14ac:dyDescent="0.3">
      <c r="A82" s="9"/>
      <c r="B82" s="9"/>
      <c r="C82" s="9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46"/>
      <c r="P82" s="47"/>
      <c r="Q82" s="47"/>
      <c r="R82" s="47"/>
      <c r="S82" s="47"/>
      <c r="T82" s="47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dxfId="157" priority="14" stopIfTrue="1">
      <formula>LEFT(J11,4)="ALTO"</formula>
    </cfRule>
    <cfRule type="expression" dxfId="156" priority="15" stopIfTrue="1">
      <formula>LEFT(J11,8)="MODERADO"</formula>
    </cfRule>
    <cfRule type="expression" dxfId="155" priority="16" stopIfTrue="1">
      <formula>LEFT(J11,7)="EXTREMO"</formula>
    </cfRule>
    <cfRule type="expression" dxfId="154" priority="17" stopIfTrue="1">
      <formula>LEFT(J11,4)="BAJO"</formula>
    </cfRule>
  </conditionalFormatting>
  <conditionalFormatting sqref="O81">
    <cfRule type="expression" dxfId="153" priority="10" stopIfTrue="1">
      <formula>LEFT(O81,4)="ALTO"</formula>
    </cfRule>
    <cfRule type="expression" dxfId="152" priority="11" stopIfTrue="1">
      <formula>LEFT(O81,8)="MODERADO"</formula>
    </cfRule>
    <cfRule type="expression" dxfId="151" priority="12" stopIfTrue="1">
      <formula>LEFT(O81,7)="EXTREMO"</formula>
    </cfRule>
    <cfRule type="expression" dxfId="150" priority="13" stopIfTrue="1">
      <formula>LEFT(O81,4)="BAJO"</formula>
    </cfRule>
  </conditionalFormatting>
  <conditionalFormatting sqref="I63:T65">
    <cfRule type="containsText" dxfId="149" priority="1" stopIfTrue="1" operator="containsText" text="Fuerte">
      <formula>NOT(ISERROR(SEARCH("Fuerte",I63)))</formula>
    </cfRule>
    <cfRule type="containsText" dxfId="148" priority="2" stopIfTrue="1" operator="containsText" text="Moderado">
      <formula>NOT(ISERROR(SEARCH("Moderado",I63)))</formula>
    </cfRule>
    <cfRule type="containsText" dxfId="147" priority="3" stopIfTrue="1" operator="containsText" text="BAJO">
      <formula>NOT(ISERROR(SEARCH("BAJO",I63)))</formula>
    </cfRule>
  </conditionalFormatting>
  <pageMargins left="0.7" right="0.7" top="0.75" bottom="0.75" header="0.3" footer="0.3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MAPA DE RIESGOS</vt:lpstr>
      <vt:lpstr>R1 CO</vt:lpstr>
      <vt:lpstr>R1CO-Imp</vt:lpstr>
      <vt:lpstr>R2 CO</vt:lpstr>
      <vt:lpstr>R2CO-Imp</vt:lpstr>
      <vt:lpstr>R3 CO</vt:lpstr>
      <vt:lpstr>R3CO-Imp</vt:lpstr>
      <vt:lpstr>R4 CO</vt:lpstr>
      <vt:lpstr>R4CO-Imp</vt:lpstr>
      <vt:lpstr>R5 CO</vt:lpstr>
      <vt:lpstr>R5CO-Imp</vt:lpstr>
      <vt:lpstr>'MAPA DE RIESGOS'!Área_de_impresión</vt:lpstr>
      <vt:lpstr>'R1 CO'!Área_de_impresión</vt:lpstr>
      <vt:lpstr>'R1 PR'!Área_de_impresión</vt:lpstr>
      <vt:lpstr>'R1 PRY'!Área_de_impresión</vt:lpstr>
      <vt:lpstr>'R1 SI'!Área_de_impresión</vt:lpstr>
      <vt:lpstr>'R2 CO'!Área_de_impresión</vt:lpstr>
      <vt:lpstr>'R2 PR'!Área_de_impresión</vt:lpstr>
      <vt:lpstr>'R2 PRY'!Área_de_impresión</vt:lpstr>
      <vt:lpstr>'R2 SI'!Área_de_impresión</vt:lpstr>
      <vt:lpstr>'R3 CO'!Área_de_impresión</vt:lpstr>
      <vt:lpstr>'R3 PR'!Área_de_impresión</vt:lpstr>
      <vt:lpstr>'R3 PRY'!Área_de_impresión</vt:lpstr>
      <vt:lpstr>'R3 SI'!Área_de_impresión</vt:lpstr>
      <vt:lpstr>'R4 CO'!Área_de_impresión</vt:lpstr>
      <vt:lpstr>'R4 PR'!Área_de_impresión</vt:lpstr>
      <vt:lpstr>'R4 PRY'!Área_de_impresión</vt:lpstr>
      <vt:lpstr>'R4 SI'!Área_de_impresión</vt:lpstr>
      <vt:lpstr>'R5 CO'!Área_de_impresión</vt:lpstr>
      <vt:lpstr>'R5 PR'!Área_de_impresión</vt:lpstr>
      <vt:lpstr>'R5 PRY'!Área_de_impresión</vt:lpstr>
      <vt:lpstr>'R5 SI'!Área_de_impresión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Checa</dc:creator>
  <cp:lastModifiedBy>PC</cp:lastModifiedBy>
  <dcterms:created xsi:type="dcterms:W3CDTF">2022-01-14T03:43:58Z</dcterms:created>
  <dcterms:modified xsi:type="dcterms:W3CDTF">2023-01-25T20:36:20Z</dcterms:modified>
</cp:coreProperties>
</file>