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8310" tabRatio="857" activeTab="0"/>
  </bookViews>
  <sheets>
    <sheet name="MAPA DE RIESGOS" sheetId="1" r:id="rId1"/>
    <sheet name="R1 PR" sheetId="2" state="veryHidden" r:id="rId2"/>
    <sheet name="R2 PR" sheetId="3" state="veryHidden" r:id="rId3"/>
    <sheet name="R3 PR" sheetId="4" state="veryHidden" r:id="rId4"/>
    <sheet name="R4 PR" sheetId="5" state="veryHidden" r:id="rId5"/>
    <sheet name="R5 PR" sheetId="6" state="veryHidden" r:id="rId6"/>
    <sheet name="R1 PRY" sheetId="7" state="veryHidden" r:id="rId7"/>
    <sheet name="R2 PRY" sheetId="8" state="veryHidden" r:id="rId8"/>
    <sheet name="R3 PRY" sheetId="9" state="veryHidden" r:id="rId9"/>
    <sheet name="R4 PRY" sheetId="10" state="veryHidden" r:id="rId10"/>
    <sheet name="R5 PRY" sheetId="11" state="veryHidden" r:id="rId11"/>
    <sheet name="R1 CO" sheetId="12" r:id="rId12"/>
    <sheet name="R1CO-Imp" sheetId="13" r:id="rId13"/>
    <sheet name="R2 CO" sheetId="14" r:id="rId14"/>
    <sheet name="R2CO-Imp" sheetId="15" r:id="rId15"/>
    <sheet name="R3 CO" sheetId="16" r:id="rId16"/>
    <sheet name="R3CO-Imp" sheetId="17" r:id="rId17"/>
    <sheet name="R4 CO" sheetId="18" r:id="rId18"/>
    <sheet name="R4CO-Imp" sheetId="19" r:id="rId19"/>
    <sheet name="R5 CO" sheetId="20" r:id="rId20"/>
    <sheet name="R5CO-Imp" sheetId="21" r:id="rId21"/>
    <sheet name="R1 SI" sheetId="22" state="veryHidden" r:id="rId22"/>
    <sheet name="R2 SI" sheetId="23" state="veryHidden" r:id="rId23"/>
    <sheet name="R3 SI" sheetId="24" state="veryHidden" r:id="rId24"/>
    <sheet name="R4 SI" sheetId="25" state="veryHidden" r:id="rId25"/>
    <sheet name="R5 SI" sheetId="26" state="veryHidden" r:id="rId26"/>
    <sheet name="Hoja1" sheetId="27" state="veryHidden" r:id="rId27"/>
    <sheet name="Hoja2" sheetId="28" state="veryHidden" r:id="rId28"/>
  </sheets>
  <definedNames>
    <definedName name="_xlnm.Print_Area" localSheetId="0">'MAPA DE RIESGOS'!$A$1:$AA$115</definedName>
    <definedName name="_xlnm.Print_Area" localSheetId="11">'R1 CO'!$A$1:$T$81</definedName>
    <definedName name="_xlnm.Print_Area" localSheetId="1">'R1 PR'!$A$1:$T$81</definedName>
    <definedName name="_xlnm.Print_Area" localSheetId="6">'R1 PRY'!$A$1:$T$81</definedName>
    <definedName name="_xlnm.Print_Area" localSheetId="21">'R1 SI'!$A$1:$T$81</definedName>
    <definedName name="_xlnm.Print_Area" localSheetId="13">'R2 CO'!$A$1:$T$81</definedName>
    <definedName name="_xlnm.Print_Area" localSheetId="2">'R2 PR'!$A$1:$T$81</definedName>
    <definedName name="_xlnm.Print_Area" localSheetId="7">'R2 PRY'!$A$1:$T$81</definedName>
    <definedName name="_xlnm.Print_Area" localSheetId="22">'R2 SI'!$A$1:$T$81</definedName>
    <definedName name="_xlnm.Print_Area" localSheetId="15">'R3 CO'!$A$1:$T$81</definedName>
    <definedName name="_xlnm.Print_Area" localSheetId="3">'R3 PR'!$A$1:$T$81</definedName>
    <definedName name="_xlnm.Print_Area" localSheetId="8">'R3 PRY'!$A$1:$T$81</definedName>
    <definedName name="_xlnm.Print_Area" localSheetId="23">'R3 SI'!$A$1:$T$81</definedName>
    <definedName name="_xlnm.Print_Area" localSheetId="17">'R4 CO'!$A$1:$T$81</definedName>
    <definedName name="_xlnm.Print_Area" localSheetId="4">'R4 PR'!$A$1:$T$81</definedName>
    <definedName name="_xlnm.Print_Area" localSheetId="9">'R4 PRY'!$A$1:$T$81</definedName>
    <definedName name="_xlnm.Print_Area" localSheetId="24">'R4 SI'!$A$1:$T$81</definedName>
    <definedName name="_xlnm.Print_Area" localSheetId="19">'R5 CO'!$A$1:$T$81</definedName>
    <definedName name="_xlnm.Print_Area" localSheetId="5">'R5 PR'!$A$1:$T$81</definedName>
    <definedName name="_xlnm.Print_Area" localSheetId="10">'R5 PRY'!$A$1:$T$81</definedName>
    <definedName name="_xlnm.Print_Area" localSheetId="25">'R5 SI'!$A$1:$T$81</definedName>
  </definedNames>
  <calcPr fullCalcOnLoad="1"/>
</workbook>
</file>

<file path=xl/comments12.xml><?xml version="1.0" encoding="utf-8"?>
<comments xmlns="http://schemas.openxmlformats.org/spreadsheetml/2006/main">
  <authors>
    <author>LENOVO</author>
  </authors>
  <commentList>
    <comment ref="O81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<sst xmlns="http://schemas.openxmlformats.org/spreadsheetml/2006/main" count="2826" uniqueCount="280">
  <si>
    <t>CONSECUENCIA</t>
  </si>
  <si>
    <t>PROBABILIDAD</t>
  </si>
  <si>
    <t xml:space="preserve">PROCESO: </t>
  </si>
  <si>
    <t>CONTROLES EXISTENTES</t>
  </si>
  <si>
    <t>OBJETIVO DEL PROCESO:</t>
  </si>
  <si>
    <t>NOMBRE DEL FORMATO</t>
  </si>
  <si>
    <t>CODIGO</t>
  </si>
  <si>
    <t>RESPONSABLE:</t>
  </si>
  <si>
    <t>TRATAMIENTO</t>
  </si>
  <si>
    <t>VERSION</t>
  </si>
  <si>
    <t>MAPA DE RIESGOS POR PROCESOS</t>
  </si>
  <si>
    <t>CONSECUTIVO</t>
  </si>
  <si>
    <t>Incumplimientos en la entrega de los bienes y servicios que requieren los procesos para el cumplimiento de su gestión.</t>
  </si>
  <si>
    <t>TIPO</t>
  </si>
  <si>
    <t>No.</t>
  </si>
  <si>
    <t>EVENTO / RIESGO</t>
  </si>
  <si>
    <t>REDUCIR</t>
  </si>
  <si>
    <t>EVITAR</t>
  </si>
  <si>
    <t>COMPARTIR</t>
  </si>
  <si>
    <t>ASUMIR</t>
  </si>
  <si>
    <t>ACCION PREVENTIVA PROPUESTA</t>
  </si>
  <si>
    <t xml:space="preserve">Solicitar a la oficina de Planeacion y gestion institucional los planes de accion presentados por cada dependencia  </t>
  </si>
  <si>
    <t>TIEMPO INVOLUCRADO</t>
  </si>
  <si>
    <t>COSTO A INCURRIR</t>
  </si>
  <si>
    <t>MANO DE OBRA</t>
  </si>
  <si>
    <t>BENEFICIO INSTITUCIONAL</t>
  </si>
  <si>
    <t>FACTORES DE INCIDENCIA</t>
  </si>
  <si>
    <t>TOTAL</t>
  </si>
  <si>
    <t>Solicitar a la Alta Gerencia el apoyo para la presentacion del plan anual de adquisiciones dentro de los tiempos establecidos</t>
  </si>
  <si>
    <t>Ajustar los planes de accion y el presupuesto para la adquisicion de bienes y servicios</t>
  </si>
  <si>
    <t>Solicitar a  la Alta Gerencia la presentacion con fecha limite de las disponibilidades presupuestales</t>
  </si>
  <si>
    <t>Crear mecanismos de comunicación efectivos y permanentes entre procesos</t>
  </si>
  <si>
    <t>FECHA DE INICIO</t>
  </si>
  <si>
    <t>FECHA DE FIN</t>
  </si>
  <si>
    <t>TIPO DE RIESGO</t>
  </si>
  <si>
    <t>Riesgo de Proceso</t>
  </si>
  <si>
    <t>Riesgo de Corrupción</t>
  </si>
  <si>
    <t>Riesgos de Seguridad de la Información</t>
  </si>
  <si>
    <t>Riesgo de Proyecto</t>
  </si>
  <si>
    <t>PE-F-034</t>
  </si>
  <si>
    <t>PREVENTIVO</t>
  </si>
  <si>
    <t>CORRECTIVO</t>
  </si>
  <si>
    <t>______________________________________________
FIRMA</t>
  </si>
  <si>
    <t>FECHA DE ELABORACION:</t>
  </si>
  <si>
    <t>PRODUCTO / SERVICIO / ACTIVO</t>
  </si>
  <si>
    <t xml:space="preserve">SEGUIMIENTO </t>
  </si>
  <si>
    <t xml:space="preserve">Observaciones/Recomendaciones </t>
  </si>
  <si>
    <t>SI</t>
  </si>
  <si>
    <t>NO</t>
  </si>
  <si>
    <t>(Describa el equipo de trabajo que realizo el seguimiento)</t>
  </si>
  <si>
    <t>PROCESO PLANEACION ESTRATEGICA</t>
  </si>
  <si>
    <t>SEGUIMIENTO  No:</t>
  </si>
  <si>
    <t>FECHA DE SEGUIMIENTO:</t>
  </si>
  <si>
    <t>__________________________________________________________________</t>
  </si>
  <si>
    <t>_______   /   _______   /   ________</t>
  </si>
  <si>
    <t>ASISTENTES</t>
  </si>
  <si>
    <t>TRATAMIENTO DEL RIESGO</t>
  </si>
  <si>
    <t>FECHA:</t>
  </si>
  <si>
    <t>PROCESO:</t>
  </si>
  <si>
    <t>PRODUCTOS / SERVICIOS ASOCIADOS</t>
  </si>
  <si>
    <t>Nº. DE RIESGO</t>
  </si>
  <si>
    <t>ANALISIS DEL RIESGO ABSOLUTO (SIN CONTROLES)</t>
  </si>
  <si>
    <t>NIVEL DE SEVERIDAD ABSOLUTO</t>
  </si>
  <si>
    <t>PROBABILIDAD DE OCURRENCIA</t>
  </si>
  <si>
    <t>CONSECUENCIA - IMPACTO</t>
  </si>
  <si>
    <t>PROMEDIO CONSECUENCIA-IMPACTO</t>
  </si>
  <si>
    <t>SOCIAL-AFECTACIÓN DE LA POBLACIÓN ATENDIDA</t>
  </si>
  <si>
    <t>PÉRDIDAS ECONÓMICAS – DETRIMENTO PATRIMONIAL</t>
  </si>
  <si>
    <t>IMPACTO AMBIENTAL</t>
  </si>
  <si>
    <t>CONFIDENCIALIDAD DE LA INFORMACIÓN</t>
  </si>
  <si>
    <t>INTEGRIDAD DE LA INFORMACIÓN</t>
  </si>
  <si>
    <t>DISPONIBILIDAD DE LA INFORMACIÓN</t>
  </si>
  <si>
    <t xml:space="preserve"> VALORACIÓN DEL RIESGO CON CONTROLES </t>
  </si>
  <si>
    <t xml:space="preserve"> CONTROLES O ACCIONES QUE EXISTEN ACTUALMENTE PARA MINIMIZAR EL RIESGO IDENTIFICADO 
(CONTROLES SOBRE LAS CAUSAS)</t>
  </si>
  <si>
    <t>CONTROL 1</t>
  </si>
  <si>
    <t>CONTROL 2</t>
  </si>
  <si>
    <t>CONTROL 3</t>
  </si>
  <si>
    <t>CONTROL 4</t>
  </si>
  <si>
    <t>CONTROL 5</t>
  </si>
  <si>
    <t xml:space="preserve">EVALUACIÓN DE LA EFECTIVIDAD DE LOS CONTROLES </t>
  </si>
  <si>
    <t>CRITERIOS</t>
  </si>
  <si>
    <t>Puntaje</t>
  </si>
  <si>
    <t>Control 1</t>
  </si>
  <si>
    <t>Control 2</t>
  </si>
  <si>
    <t>Control 3</t>
  </si>
  <si>
    <t>Control 4</t>
  </si>
  <si>
    <t>Control 5</t>
  </si>
  <si>
    <t>Oportuna</t>
  </si>
  <si>
    <t>Inoportuna</t>
  </si>
  <si>
    <t xml:space="preserve">Prevenir </t>
  </si>
  <si>
    <t>Detectar</t>
  </si>
  <si>
    <t>Se investigan y resuelven oportunamente</t>
  </si>
  <si>
    <t>No se investigan y se resuelven oportunamente</t>
  </si>
  <si>
    <t>Completa</t>
  </si>
  <si>
    <t>Incompleta</t>
  </si>
  <si>
    <t>No existe</t>
  </si>
  <si>
    <t xml:space="preserve">Σ = </t>
  </si>
  <si>
    <t>TABLA PARA DETERMINAR EL DEZPLAZAMIENTO DENTRO DE LA MATRIZ DEL NIVEL DE SEVERIDAD DEL RIESGO</t>
  </si>
  <si>
    <t>PROBABILIDAD ABSOLUTA</t>
  </si>
  <si>
    <t>Cuadrantes a disminuir</t>
  </si>
  <si>
    <t>PROBABILIDAD CON CONTROLES</t>
  </si>
  <si>
    <t>CONSECUENCIA O IMPACTO</t>
  </si>
  <si>
    <t>CONSECUENCIA ABSOLUTA</t>
  </si>
  <si>
    <t>CONSECUENCIA CON CONTROLES</t>
  </si>
  <si>
    <t>LA SEVERIDAD DEL RIESGO CON CONTROLES ES</t>
  </si>
  <si>
    <t>SEVERIDAD CON CONTROLES</t>
  </si>
  <si>
    <t>FORMATO PARA DETERMINAR EL IMPACTO</t>
  </si>
  <si>
    <r>
      <rPr>
        <b/>
        <sz val="11"/>
        <rFont val="Century Gothic"/>
        <family val="2"/>
      </rPr>
      <t>Pregunta</t>
    </r>
    <r>
      <rPr>
        <sz val="11"/>
        <rFont val="Century Gothic"/>
        <family val="2"/>
      </rPr>
      <t xml:space="preserve">
Si el riesgo de corrupción se materializa podría…</t>
    </r>
  </si>
  <si>
    <t>Si</t>
  </si>
  <si>
    <t>No</t>
  </si>
  <si>
    <t>Afectar al grupo de funcionarios del proceso?</t>
  </si>
  <si>
    <t>Afectar el cumplimiento de metas y objetivos de la Dependencia?</t>
  </si>
  <si>
    <t>Afectar el cumplimiento de misión de la Entidad?</t>
  </si>
  <si>
    <t>Afectar el cumplimiento de la misión del sector al que pertenece la Entidad?</t>
  </si>
  <si>
    <t>Generar perdida de confianza de la Entidad, afectando su reputación?</t>
  </si>
  <si>
    <t>Generar perdida de recursos económicos?</t>
  </si>
  <si>
    <t>Afectar la generación de los productos o la prestación de servicios?</t>
  </si>
  <si>
    <t>Dar lugar al detrimento de calidad de vida de la comunidad por la perdida del bien o servicios o los recursos públicos?</t>
  </si>
  <si>
    <t>Generar perdida de información de la Entidad?</t>
  </si>
  <si>
    <t>Generar intervención de los órganos de control, de la Fiscalía, u otro ente?</t>
  </si>
  <si>
    <t>Dar lugar a procesos sancionatorios?</t>
  </si>
  <si>
    <t>Dar lugar a procesos disciplinarios?</t>
  </si>
  <si>
    <t>Dar lugar a procesos fiscales?</t>
  </si>
  <si>
    <t>Dar lugar a procesos penales?</t>
  </si>
  <si>
    <t>Generar perdida de credibilidad del sector?</t>
  </si>
  <si>
    <t>Ocasionar lesiones físicas o perdida de vidas humanas?</t>
  </si>
  <si>
    <t>Afectar la imagen Regional?</t>
  </si>
  <si>
    <t>Afectar la imagen Nacional?</t>
  </si>
  <si>
    <t>Genera daño ambiental</t>
  </si>
  <si>
    <t xml:space="preserve">Total preguntas afirmativas: </t>
  </si>
  <si>
    <t>Total preguntas negativas:</t>
  </si>
  <si>
    <t>Clasificación del riesgo:</t>
  </si>
  <si>
    <t>RIESGOS DE PROCESO</t>
  </si>
  <si>
    <t>RIESGOS DE PROYECTO</t>
  </si>
  <si>
    <t>RIESGOS DE CORRUPCION</t>
  </si>
  <si>
    <t>RIESGOS DE SEGURIDAD DE LA INFORMACION</t>
  </si>
  <si>
    <t>ANALISIS DEL RIESGO ABSOLUTO DE SEGURIDAD DE LA INFORMACION (SIN CONTROLES)</t>
  </si>
  <si>
    <t>PROBABILIDAD SIN CONTROLES</t>
  </si>
  <si>
    <t>CONSECUENCIA SIN CONTROLES</t>
  </si>
  <si>
    <t>SEVERIDAD SIN CONTROLES</t>
  </si>
  <si>
    <t xml:space="preserve"> PROBABILIDAD SIN CONTROLES</t>
  </si>
  <si>
    <r>
      <t xml:space="preserve">El riesgo se ha materializado?
</t>
    </r>
    <r>
      <rPr>
        <sz val="18"/>
        <rFont val="Century Gothic"/>
        <family val="2"/>
      </rPr>
      <t>Marque con una X</t>
    </r>
  </si>
  <si>
    <r>
      <t xml:space="preserve">Marque con una X
</t>
    </r>
    <r>
      <rPr>
        <sz val="26"/>
        <rFont val="Century Gothic"/>
        <family val="2"/>
      </rPr>
      <t>(Teniendo en cuenta el control a que ayuda a disminuir)</t>
    </r>
  </si>
  <si>
    <r>
      <t xml:space="preserve">CAUSAS / AMENAZAS
</t>
    </r>
    <r>
      <rPr>
        <sz val="22"/>
        <rFont val="Century Gothic"/>
        <family val="2"/>
      </rPr>
      <t>(Debido a)</t>
    </r>
  </si>
  <si>
    <r>
      <t xml:space="preserve">Observaciones
</t>
    </r>
    <r>
      <rPr>
        <sz val="24"/>
        <rFont val="Century Gothic"/>
        <family val="2"/>
      </rPr>
      <t>(Describa las evidencias)</t>
    </r>
  </si>
  <si>
    <t>¿El control por parte del responsable se ejecuta?</t>
  </si>
  <si>
    <t>Algunas veces</t>
  </si>
  <si>
    <t>No se ejecuta</t>
  </si>
  <si>
    <t>SOLIDEZ DEL CONJUNTO DE CONTROLES</t>
  </si>
  <si>
    <t>¿La solidez del conjunto de controles es?</t>
  </si>
  <si>
    <t>Fuerte</t>
  </si>
  <si>
    <t>Moderado</t>
  </si>
  <si>
    <t>Débil</t>
  </si>
  <si>
    <t>SOLIDEZ INDIVIDUAL DE LOS CONTROLES</t>
  </si>
  <si>
    <t>DISEÑO DE CADA CONTROL</t>
  </si>
  <si>
    <t>PESO DE LA EJECUCION DE CADA CONTROL</t>
  </si>
  <si>
    <t>¿La solidez de cada control es?</t>
  </si>
  <si>
    <t>¿La ejecucion del control se realiza de manera?</t>
  </si>
  <si>
    <t>¿Existe la asignación de roles y responsabilidades para la ejecución/aplicación del control?</t>
  </si>
  <si>
    <t>Consistentemente</t>
  </si>
  <si>
    <t>¿Cuándo se encuentran observaciones, desviaciones o diferencias en la ejecución del control?</t>
  </si>
  <si>
    <t>¿El responsable cuenta con la autoridad y las funciones pertinentes para ejecutar el control?</t>
  </si>
  <si>
    <r>
      <t xml:space="preserve">RIESGO 
</t>
    </r>
    <r>
      <rPr>
        <sz val="26"/>
        <rFont val="Century Gothic"/>
        <family val="2"/>
      </rPr>
      <t xml:space="preserve"> (¿Qué evento puede suceder?)</t>
    </r>
  </si>
  <si>
    <t>¿El control se ejecuta con información confiable para mitigar el riesgo?</t>
  </si>
  <si>
    <t>¿Las actividades del control buscan prevenir o detectar las causas que pueden dar origen al riesgo?</t>
  </si>
  <si>
    <t>No es un control</t>
  </si>
  <si>
    <t>Directamente</t>
  </si>
  <si>
    <t>Indirectamente</t>
  </si>
  <si>
    <t>Descripcion del control</t>
  </si>
  <si>
    <t>No disminuye</t>
  </si>
  <si>
    <t>No. de Controles que reducen la probabilidad directamente:</t>
  </si>
  <si>
    <t>No. de Controles que reducen la probabilidad indirectamente:</t>
  </si>
  <si>
    <t>No. de Controles que no reducen la probabilidad:</t>
  </si>
  <si>
    <t>No. de Controles que reducen la consecuencia o impacto directamente:</t>
  </si>
  <si>
    <t>No. de Controles que reducen la consecuencia o impacto indirectamente:</t>
  </si>
  <si>
    <t>No. de Controles que no reducen la consecuencia o impacto:</t>
  </si>
  <si>
    <r>
      <t xml:space="preserve">SOPORTE
</t>
    </r>
    <r>
      <rPr>
        <sz val="18"/>
        <rFont val="Century Gothic"/>
        <family val="2"/>
      </rPr>
      <t>(Describir de manera resumida cual es la evidencia de la aplicación de la actividad de control)</t>
    </r>
  </si>
  <si>
    <t>CRONOGRAMA DE EJECUCIÓN DE LA ACTIVIDAD DE CONTROL</t>
  </si>
  <si>
    <t>DECISIONES Y OBSERVACIONES DE LOS CONTROLES</t>
  </si>
  <si>
    <t>¿Se deja evidencia o rastro de la ejecución del control de manera?</t>
  </si>
  <si>
    <t>DECISIONES Y OBSERVACIONES DE LAS ACTIVIDADES DE CONTROL</t>
  </si>
  <si>
    <r>
      <t xml:space="preserve">ACTIVIDADES DE CONTROL
</t>
    </r>
    <r>
      <rPr>
        <sz val="18"/>
        <rFont val="Century Gothic"/>
        <family val="2"/>
      </rPr>
      <t>(Colocar acciones como politicas/procedimientos, para mitigar o tratar la causa del riesgo y ejecutarse como parte del día a día de las operaciones)</t>
    </r>
  </si>
  <si>
    <r>
      <t xml:space="preserve">MONITOREO Y SEGUIMIENTO
</t>
    </r>
    <r>
      <rPr>
        <sz val="18"/>
        <rFont val="Century Gothic"/>
        <family val="2"/>
      </rPr>
      <t>(Establecer un periodo de tiempo para realizar el monitoreo y seguimiento a la actividad de control)</t>
    </r>
  </si>
  <si>
    <r>
      <t xml:space="preserve">RESPONSABLE
</t>
    </r>
    <r>
      <rPr>
        <sz val="18"/>
        <rFont val="Century Gothic"/>
        <family val="2"/>
      </rPr>
      <t>(Designar el responsable de ejecutar la actividad de control)</t>
    </r>
  </si>
  <si>
    <r>
      <t xml:space="preserve">CAUSAS
</t>
    </r>
    <r>
      <rPr>
        <sz val="18"/>
        <color indexed="8"/>
        <rFont val="Century Gothic"/>
        <family val="2"/>
      </rPr>
      <t>(Debido a, situación principal que origina el posible riesgo)</t>
    </r>
  </si>
  <si>
    <r>
      <t>EFECTOS</t>
    </r>
    <r>
      <rPr>
        <b/>
        <sz val="18"/>
        <color indexed="8"/>
        <rFont val="Century Gothic"/>
        <family val="2"/>
      </rPr>
      <t xml:space="preserve"> 
</t>
    </r>
    <r>
      <rPr>
        <sz val="18"/>
        <color indexed="8"/>
        <rFont val="Century Gothic"/>
        <family val="2"/>
      </rPr>
      <t>(Consecuencias potenciales, que ocurriran si se materializa el riesgo)</t>
    </r>
  </si>
  <si>
    <t>En caso de que se haya materializado el riesgo</t>
  </si>
  <si>
    <t>- Describir si se implementaron actividades de control para mitigar los riesgos que inciden en el cumplimiento de los objetivos.</t>
  </si>
  <si>
    <t>VALORACIÓN DEL RIESGO CON CONTROLES</t>
  </si>
  <si>
    <t>VALORACIÓN DEL RIESGO SIN CONTROLES</t>
  </si>
  <si>
    <t>IDENTIFICACION DEL RIESGOS DE PROCESO</t>
  </si>
  <si>
    <r>
      <t xml:space="preserve">CAUSAS / AMENAZAS
</t>
    </r>
    <r>
      <rPr>
        <sz val="26"/>
        <rFont val="Century Gothic"/>
        <family val="2"/>
      </rPr>
      <t>(Debido a)</t>
    </r>
  </si>
  <si>
    <r>
      <rPr>
        <b/>
        <sz val="12"/>
        <rFont val="Century Gothic"/>
        <family val="2"/>
      </rPr>
      <t>Si la respuesta a la pregunta 16 es afirmativa, el riesgo se considera catastrófico.</t>
    </r>
    <r>
      <rPr>
        <sz val="12"/>
        <rFont val="Century Gothic"/>
        <family val="2"/>
      </rPr>
      <t xml:space="preserve">
Por cada riesgo de corrupción identificado, se debe diligenciar una tabla de estas. </t>
    </r>
  </si>
  <si>
    <r>
      <t xml:space="preserve">Describa de manera resumida como da cumplimiento a los controles existentes, para que no se materialice el riesgo.
</t>
    </r>
    <r>
      <rPr>
        <sz val="18"/>
        <color indexed="23"/>
        <rFont val="Century Gothic"/>
        <family val="2"/>
      </rPr>
      <t>(Evaluar con porcentaje/indices/grado de ejecución, numero de aplicaciones del control, etcetera)</t>
    </r>
  </si>
  <si>
    <r>
      <t xml:space="preserve">Describa de manera resumida como da cumplimiento a las actividades de control existentes, para que no se materialice el riesgo.
</t>
    </r>
    <r>
      <rPr>
        <sz val="18"/>
        <color indexed="23"/>
        <rFont val="Century Gothic"/>
        <family val="2"/>
      </rPr>
      <t>(Evaluar con porcentaje/indices/grado de ejecución, numero de aplicaciones del control, etcetera)</t>
    </r>
  </si>
  <si>
    <r>
      <t xml:space="preserve">Respuesta 
</t>
    </r>
    <r>
      <rPr>
        <sz val="8"/>
        <rFont val="Century Gothic"/>
        <family val="2"/>
      </rPr>
      <t>(Marque con una X)</t>
    </r>
  </si>
  <si>
    <t>X</t>
  </si>
  <si>
    <t>13-Ene-22</t>
  </si>
  <si>
    <t>EJEMPLO</t>
  </si>
  <si>
    <t>GGSGSGSG</t>
  </si>
  <si>
    <t>JJSJSJSJSJ</t>
  </si>
  <si>
    <t>x</t>
  </si>
  <si>
    <t>FECHA</t>
  </si>
  <si>
    <t>04</t>
  </si>
  <si>
    <t>INFRAESTRUCTURA</t>
  </si>
  <si>
    <t>Contratación de obras</t>
  </si>
  <si>
    <t>Oficina juridica SIVM</t>
  </si>
  <si>
    <t>Funciones de los juridicos en la minuta contractual 
Oficina juridica SIVM</t>
  </si>
  <si>
    <t>Actividades asignadas en la minuta contractual del personal juridico</t>
  </si>
  <si>
    <t>modelo tipo estudios previos</t>
  </si>
  <si>
    <t>proponer acciones de mejora mediante plan de mejoramiento</t>
  </si>
  <si>
    <t>estudios previos elaborados bajo el modelo tipo implementado</t>
  </si>
  <si>
    <t>funciones de los supervisores y contratistas en las minutas contractuales</t>
  </si>
  <si>
    <t>base de datos precios unitarios SIVM
lista de precios unitarios IN-F-012</t>
  </si>
  <si>
    <t>lista de chequeo IN-F-001</t>
  </si>
  <si>
    <t>analisis de precios unitarios IN-F-007 
lista de precios unitarios IN-F-012</t>
  </si>
  <si>
    <t>lista de chequeo IN-F-001
presupuesto de obra IN-F-016</t>
  </si>
  <si>
    <t>Contratación.</t>
  </si>
  <si>
    <t>Debilidad en la etapa precontractual y contractual.</t>
  </si>
  <si>
    <t>Perdida reputacional por parte de la entidad.</t>
  </si>
  <si>
    <t xml:space="preserve">Afectación economica por sanciones por parte de entes de control. </t>
  </si>
  <si>
    <t xml:space="preserve">Falta de controles en la contratación. </t>
  </si>
  <si>
    <t xml:space="preserve">Desconcomiento del personal en la contratación. </t>
  </si>
  <si>
    <t>Los profesionales de apoyo juridico de la secretaria elaboran estudios previos según el modelo tipo implementado por el DACP.</t>
  </si>
  <si>
    <t>La secretaria de infraestructura y los subsecretarios revisan los estudios previos elaborados por el equipo juridico de la secretaria.</t>
  </si>
  <si>
    <t xml:space="preserve">El jefe de la oficina juridica capacita al personal de apoyo en el prceso de elaboracion de estudios previos. </t>
  </si>
  <si>
    <t>Elaboracion de estudios previos según el modelo tipo implementado por el DACP.</t>
  </si>
  <si>
    <t xml:space="preserve">Jefe de oficina juridico </t>
  </si>
  <si>
    <t xml:space="preserve">Trimestral </t>
  </si>
  <si>
    <t>Revision de los estudios previos.</t>
  </si>
  <si>
    <t>Estudios previos elaborados</t>
  </si>
  <si>
    <t>Secretaria, sub secretarios, equipo juridico SIVM</t>
  </si>
  <si>
    <t>Firma de la Secretaria de Infraestructura en los estudios previos.</t>
  </si>
  <si>
    <t xml:space="preserve">Capacitacion en proceso de contratacion. </t>
  </si>
  <si>
    <t xml:space="preserve">Listado de asistencia. </t>
  </si>
  <si>
    <t xml:space="preserve">Semestral </t>
  </si>
  <si>
    <t>Debilidad en la elaboración de prefactibilidad.</t>
  </si>
  <si>
    <t>Debilidad en la elaboración de estudios previos y pliegos de condiciones.</t>
  </si>
  <si>
    <t xml:space="preserve">Procesos sansionatorios y afectación economica por sanciones por parte de entes de control. </t>
  </si>
  <si>
    <t>Incumplimiento de las metas del Plan de Desarrollo.</t>
  </si>
  <si>
    <t>El equipo tecnico actualiza la base de datos de precios unitarios con respecto a los precios actualizados del mercado.</t>
  </si>
  <si>
    <t xml:space="preserve">La secretaria de Infraestructura y los subsecretarios revisan y verifican los estudios previos y diseños, cantidades de obra y precios unitarios contratados de acuerdo con los procedimientos del proceso. </t>
  </si>
  <si>
    <t>Actualizacion de la  base de datos de precios unitarios con respecto a los precios actualizados del mercado.</t>
  </si>
  <si>
    <t xml:space="preserve">Equipo tecnico </t>
  </si>
  <si>
    <t>Revision de los estudios previos previos y diseños, cantidades de obra y precios unitarios contratados de acuerdo con los procedimientos del proceso.</t>
  </si>
  <si>
    <t>Base de datos actualizada.</t>
  </si>
  <si>
    <t>Formatos de proceso y Procedimiento de planificacion de obra, estudios previos y diseños.</t>
  </si>
  <si>
    <t>La secretaria de Infraestructura y los subsecretario</t>
  </si>
  <si>
    <t>Inexistencia de registros auxiliares que permitan identificar y controlar los rubros de inversión.</t>
  </si>
  <si>
    <t>Perdida reputacional por parte de la entidad por obra sin ejecutar o ampliación del plazo de ejecución de la obra.</t>
  </si>
  <si>
    <t>Incumplimiento en las metas del Plan de Desarrollo.</t>
  </si>
  <si>
    <t>La profesional financiera de la secretaria mediante la matriz financiera emitida por la oficina de presupuesto realiza una trazabilidad de los rubros de los proyectos de la dependencia.</t>
  </si>
  <si>
    <t>Revision de la matriz financiera emitida por la oficina de presupuesto.</t>
  </si>
  <si>
    <t xml:space="preserve">Matriz financiera filtrada cada uno de los proyectos de infraestructura. </t>
  </si>
  <si>
    <t>La profesional financiera</t>
  </si>
  <si>
    <r>
      <rPr>
        <b/>
        <sz val="12"/>
        <color indexed="8"/>
        <rFont val="Century Gothic"/>
        <family val="2"/>
      </rPr>
      <t>Posibilidad de recibir o solicitar cualquer dadiva o beneficio a nombre propio o de terceros debido a la</t>
    </r>
    <r>
      <rPr>
        <sz val="12"/>
        <color indexed="8"/>
        <rFont val="Century Gothic"/>
        <family val="2"/>
      </rPr>
      <t xml:space="preserve"> elaboracion de estudios previos a medida que favorezcan a un proponente en partivcula</t>
    </r>
    <r>
      <rPr>
        <sz val="12"/>
        <color indexed="8"/>
        <rFont val="Century Gothic"/>
        <family val="2"/>
      </rPr>
      <t xml:space="preserve">r. </t>
    </r>
  </si>
  <si>
    <r>
      <rPr>
        <b/>
        <sz val="12"/>
        <color indexed="8"/>
        <rFont val="Century Gothic"/>
        <family val="2"/>
      </rPr>
      <t>Posibilidad de recibir o solicitar cualquer dadiva o beneficio a nombre propio o de terceros con el fin de incrementar los</t>
    </r>
    <r>
      <rPr>
        <sz val="12"/>
        <color indexed="8"/>
        <rFont val="Century Gothic"/>
        <family val="2"/>
      </rPr>
      <t xml:space="preserve"> costo en la ejecución de las obras.</t>
    </r>
  </si>
  <si>
    <r>
      <rPr>
        <b/>
        <sz val="12"/>
        <color indexed="8"/>
        <rFont val="Century Gothic"/>
        <family val="2"/>
      </rPr>
      <t xml:space="preserve">Posibilidad de recibir o solicitar cualquer dadiva o beneficio a nombre propio o de terceros con el fin de </t>
    </r>
    <r>
      <rPr>
        <sz val="12"/>
        <color indexed="8"/>
        <rFont val="Century Gothic"/>
        <family val="2"/>
      </rPr>
      <t>desviar recursos publicos destinados a la construcción, mantenimiento y mejoramiento de la infraestructura del Municipio.</t>
    </r>
  </si>
  <si>
    <t>estudio previo elaborado</t>
  </si>
  <si>
    <t>estudio previo elaborado según limenamientos del DACP</t>
  </si>
  <si>
    <t>Manual de funciones( ssecretaria y subsecretarios)
Asignación del supervisor</t>
  </si>
  <si>
    <t>estudio previo elaborado y firmado</t>
  </si>
  <si>
    <t>estudios previos elaborados bajo el modelo tipo implementado y firmados</t>
  </si>
  <si>
    <t>capacitación a los profesionales juridicos responsable de elaboración de estudios previos</t>
  </si>
  <si>
    <t>capacitación a los profesionales juridicos responsable de elaboración de estudios previos de acuerdo a lis lineamientos y normativa de contratación</t>
  </si>
  <si>
    <t>listado de asistencia a capacitación</t>
  </si>
  <si>
    <t>actualización con base en los precios del mercado</t>
  </si>
  <si>
    <t>plan de mejoramiento</t>
  </si>
  <si>
    <t>base de datos precios unitarios SIVM actualizado</t>
  </si>
  <si>
    <t>estudios previos elaboradoas y firmado,formatos diligenciados correctamente según procedimientos e instructivos</t>
  </si>
  <si>
    <r>
      <t xml:space="preserve">Observaciones
</t>
    </r>
    <r>
      <rPr>
        <sz val="24"/>
        <color indexed="8"/>
        <rFont val="Century Gothic"/>
        <family val="2"/>
      </rPr>
      <t>(Describa las evidencias)</t>
    </r>
  </si>
  <si>
    <t xml:space="preserve">Funciones de los financieros en la minuta contractual 
</t>
  </si>
  <si>
    <t>revisión y filtro de la matriz financiera mensualmente</t>
  </si>
  <si>
    <t>matriz diligenciada y enviada por oficina de presupuesto</t>
  </si>
  <si>
    <t>matriz financiera revisada y filtrada por proyecto</t>
  </si>
  <si>
    <t>Los profesionales de apoyo juridico de la secretaria elaboran estudios previos según el modelo tipo Colombia compra eficiente</t>
  </si>
  <si>
    <t>Gestionar y ejecutar obras de infraestructura urbana y rural en el municipio para contribuir al mejoramiento y mantenimiento de las vías y escenarios culturales y deportivos que beneficien a la ciudadanía.</t>
  </si>
  <si>
    <t>SECRETARIO DE INFRAESTRUCTURA</t>
  </si>
  <si>
    <t>15-Ene-24</t>
  </si>
  <si>
    <t xml:space="preserve">______________________________________________________________________________
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</si>
</sst>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_ ;\-#,##0\ 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18"/>
      <color indexed="8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b/>
      <sz val="24"/>
      <name val="Century Gothic"/>
      <family val="2"/>
    </font>
    <font>
      <b/>
      <sz val="26"/>
      <name val="Century Gothic"/>
      <family val="2"/>
    </font>
    <font>
      <b/>
      <sz val="18"/>
      <color indexed="8"/>
      <name val="Century Gothic"/>
      <family val="2"/>
    </font>
    <font>
      <sz val="26"/>
      <name val="Century Gothic"/>
      <family val="2"/>
    </font>
    <font>
      <sz val="22"/>
      <name val="Century Gothic"/>
      <family val="2"/>
    </font>
    <font>
      <sz val="24"/>
      <name val="Century Gothic"/>
      <family val="2"/>
    </font>
    <font>
      <b/>
      <sz val="48"/>
      <name val="Century Gothic"/>
      <family val="2"/>
    </font>
    <font>
      <sz val="2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6"/>
      <color indexed="8"/>
      <name val="Century Gothic"/>
      <family val="2"/>
    </font>
    <font>
      <b/>
      <sz val="40"/>
      <color indexed="9"/>
      <name val="Century Gothic"/>
      <family val="2"/>
    </font>
    <font>
      <b/>
      <sz val="22"/>
      <color indexed="9"/>
      <name val="Century Gothic"/>
      <family val="2"/>
    </font>
    <font>
      <b/>
      <sz val="26"/>
      <color indexed="9"/>
      <name val="Century Gothic"/>
      <family val="2"/>
    </font>
    <font>
      <sz val="26"/>
      <color indexed="8"/>
      <name val="Century Gothic"/>
      <family val="2"/>
    </font>
    <font>
      <sz val="22"/>
      <color indexed="8"/>
      <name val="Century Gothic"/>
      <family val="2"/>
    </font>
    <font>
      <b/>
      <sz val="48"/>
      <color indexed="9"/>
      <name val="Century Gothic"/>
      <family val="2"/>
    </font>
    <font>
      <b/>
      <sz val="26"/>
      <color indexed="8"/>
      <name val="Century Gothic"/>
      <family val="2"/>
    </font>
    <font>
      <sz val="50"/>
      <color indexed="8"/>
      <name val="Century Gothic"/>
      <family val="2"/>
    </font>
    <font>
      <sz val="24"/>
      <color indexed="8"/>
      <name val="Century Gothic"/>
      <family val="2"/>
    </font>
    <font>
      <sz val="18"/>
      <color indexed="23"/>
      <name val="Century Gothic"/>
      <family val="2"/>
    </font>
    <font>
      <sz val="14"/>
      <color indexed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8"/>
      <name val="Century Gothic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26"/>
      <color theme="1"/>
      <name val="Century Gothic"/>
      <family val="2"/>
    </font>
    <font>
      <sz val="22"/>
      <color theme="1"/>
      <name val="Century Gothic"/>
      <family val="2"/>
    </font>
    <font>
      <sz val="50"/>
      <color theme="1"/>
      <name val="Century Gothic"/>
      <family val="2"/>
    </font>
    <font>
      <b/>
      <sz val="24"/>
      <color theme="1"/>
      <name val="Century Gothic"/>
      <family val="2"/>
    </font>
    <font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22"/>
      <color theme="0"/>
      <name val="Century Gothic"/>
      <family val="2"/>
    </font>
    <font>
      <b/>
      <sz val="26"/>
      <color theme="0"/>
      <name val="Century Gothic"/>
      <family val="2"/>
    </font>
    <font>
      <b/>
      <sz val="40"/>
      <color theme="0"/>
      <name val="Century Gothic"/>
      <family val="2"/>
    </font>
    <font>
      <b/>
      <sz val="48"/>
      <color theme="0"/>
      <name val="Century Gothic"/>
      <family val="2"/>
    </font>
    <font>
      <b/>
      <sz val="26"/>
      <color theme="1"/>
      <name val="Century Gothic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55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79" fillId="35" borderId="0" xfId="0" applyFont="1" applyFill="1" applyAlignment="1">
      <alignment/>
    </xf>
    <xf numFmtId="0" fontId="80" fillId="35" borderId="0" xfId="0" applyFont="1" applyFill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17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2" fillId="0" borderId="10" xfId="0" applyFont="1" applyBorder="1" applyAlignment="1" applyProtection="1">
      <alignment vertical="center" wrapText="1"/>
      <protection locked="0"/>
    </xf>
    <xf numFmtId="0" fontId="8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justify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9" fontId="15" fillId="0" borderId="0" xfId="0" applyNumberFormat="1" applyFont="1" applyAlignment="1">
      <alignment vertical="center"/>
    </xf>
    <xf numFmtId="9" fontId="16" fillId="0" borderId="0" xfId="0" applyNumberFormat="1" applyFont="1" applyAlignment="1">
      <alignment vertical="center"/>
    </xf>
    <xf numFmtId="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83" fillId="0" borderId="0" xfId="0" applyFont="1" applyAlignment="1">
      <alignment vertical="center"/>
    </xf>
    <xf numFmtId="165" fontId="83" fillId="0" borderId="0" xfId="47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0" fontId="83" fillId="0" borderId="0" xfId="0" applyNumberFormat="1" applyFont="1" applyAlignment="1" applyProtection="1">
      <alignment vertical="center"/>
      <protection hidden="1"/>
    </xf>
    <xf numFmtId="0" fontId="83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4" fillId="0" borderId="0" xfId="0" applyFont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justify" vertical="center" wrapText="1"/>
      <protection locked="0"/>
    </xf>
    <xf numFmtId="0" fontId="83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justify" vertical="top" wrapText="1"/>
      <protection locked="0"/>
    </xf>
    <xf numFmtId="17" fontId="18" fillId="0" borderId="10" xfId="0" applyNumberFormat="1" applyFont="1" applyBorder="1" applyAlignment="1" applyProtection="1">
      <alignment horizontal="center" vertical="center" wrapText="1"/>
      <protection locked="0"/>
    </xf>
    <xf numFmtId="14" fontId="18" fillId="0" borderId="10" xfId="0" applyNumberFormat="1" applyFont="1" applyBorder="1" applyAlignment="1" applyProtection="1">
      <alignment horizontal="justify" vertical="top" wrapText="1"/>
      <protection locked="0"/>
    </xf>
    <xf numFmtId="0" fontId="18" fillId="0" borderId="10" xfId="0" applyFont="1" applyBorder="1" applyAlignment="1" applyProtection="1">
      <alignment horizontal="justify" vertical="center" wrapText="1"/>
      <protection locked="0"/>
    </xf>
    <xf numFmtId="0" fontId="83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22" fillId="36" borderId="12" xfId="0" applyFont="1" applyFill="1" applyBorder="1" applyAlignment="1">
      <alignment horizontal="center" vertical="center" wrapText="1"/>
    </xf>
    <xf numFmtId="0" fontId="83" fillId="0" borderId="1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87" fillId="0" borderId="0" xfId="0" applyFont="1" applyAlignment="1" applyProtection="1">
      <alignment/>
      <protection locked="0"/>
    </xf>
    <xf numFmtId="0" fontId="15" fillId="6" borderId="10" xfId="0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49" fontId="16" fillId="6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20" fillId="0" borderId="10" xfId="0" applyFont="1" applyBorder="1" applyAlignment="1" applyProtection="1">
      <alignment vertical="center" wrapText="1"/>
      <protection hidden="1" locked="0"/>
    </xf>
    <xf numFmtId="0" fontId="81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vertical="center" wrapText="1"/>
      <protection hidden="1" locked="0"/>
    </xf>
    <xf numFmtId="0" fontId="16" fillId="0" borderId="0" xfId="0" applyFont="1" applyAlignment="1" applyProtection="1">
      <alignment horizontal="justify" vertical="center" wrapText="1"/>
      <protection hidden="1" locked="0"/>
    </xf>
    <xf numFmtId="0" fontId="83" fillId="0" borderId="0" xfId="0" applyFont="1" applyAlignment="1" applyProtection="1">
      <alignment/>
      <protection hidden="1" locked="0"/>
    </xf>
    <xf numFmtId="0" fontId="22" fillId="33" borderId="10" xfId="0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top" wrapText="1"/>
      <protection hidden="1" locked="0"/>
    </xf>
    <xf numFmtId="0" fontId="16" fillId="0" borderId="0" xfId="0" applyFont="1" applyAlignment="1" applyProtection="1">
      <alignment horizontal="justify" vertical="top" wrapText="1"/>
      <protection hidden="1" locked="0"/>
    </xf>
    <xf numFmtId="0" fontId="21" fillId="37" borderId="10" xfId="0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Font="1" applyBorder="1" applyAlignment="1" applyProtection="1">
      <alignment horizontal="center" vertical="center"/>
      <protection hidden="1" locked="0"/>
    </xf>
    <xf numFmtId="0" fontId="85" fillId="0" borderId="10" xfId="0" applyFont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vertical="center"/>
      <protection hidden="1" locked="0"/>
    </xf>
    <xf numFmtId="0" fontId="15" fillId="0" borderId="0" xfId="0" applyFont="1" applyAlignment="1" applyProtection="1">
      <alignment horizontal="center" vertical="center"/>
      <protection hidden="1" locked="0"/>
    </xf>
    <xf numFmtId="165" fontId="83" fillId="0" borderId="0" xfId="47" applyNumberFormat="1" applyFont="1" applyFill="1" applyBorder="1" applyAlignment="1" applyProtection="1">
      <alignment horizontal="center" vertical="center"/>
      <protection hidden="1" locked="0"/>
    </xf>
    <xf numFmtId="9" fontId="15" fillId="0" borderId="0" xfId="0" applyNumberFormat="1" applyFont="1" applyAlignment="1" applyProtection="1">
      <alignment vertical="center"/>
      <protection hidden="1" locked="0"/>
    </xf>
    <xf numFmtId="9" fontId="16" fillId="0" borderId="0" xfId="0" applyNumberFormat="1" applyFont="1" applyAlignment="1" applyProtection="1">
      <alignment vertical="center"/>
      <protection hidden="1" locked="0"/>
    </xf>
    <xf numFmtId="9" fontId="16" fillId="0" borderId="0" xfId="0" applyNumberFormat="1" applyFont="1" applyAlignment="1" applyProtection="1">
      <alignment horizontal="center" vertical="center"/>
      <protection hidden="1" locked="0"/>
    </xf>
    <xf numFmtId="0" fontId="83" fillId="0" borderId="0" xfId="0" applyFont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 hidden="1" locked="0"/>
    </xf>
    <xf numFmtId="9" fontId="16" fillId="0" borderId="0" xfId="0" applyNumberFormat="1" applyFont="1" applyAlignment="1" applyProtection="1">
      <alignment horizontal="center"/>
      <protection hidden="1" locked="0"/>
    </xf>
    <xf numFmtId="0" fontId="16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horizontal="left" vertical="center"/>
      <protection hidden="1" locked="0"/>
    </xf>
    <xf numFmtId="0" fontId="21" fillId="36" borderId="13" xfId="0" applyFont="1" applyFill="1" applyBorder="1" applyAlignment="1" applyProtection="1">
      <alignment horizontal="center" vertical="center" wrapText="1"/>
      <protection hidden="1" locked="0"/>
    </xf>
    <xf numFmtId="0" fontId="21" fillId="37" borderId="13" xfId="0" applyFont="1" applyFill="1" applyBorder="1" applyAlignment="1" applyProtection="1">
      <alignment horizontal="center" vertical="center" wrapText="1"/>
      <protection hidden="1" locked="0"/>
    </xf>
    <xf numFmtId="0" fontId="22" fillId="37" borderId="14" xfId="0" applyFont="1" applyFill="1" applyBorder="1" applyAlignment="1" applyProtection="1">
      <alignment horizontal="center" vertical="center" wrapText="1"/>
      <protection hidden="1" locked="0"/>
    </xf>
    <xf numFmtId="0" fontId="22" fillId="37" borderId="15" xfId="0" applyFont="1" applyFill="1" applyBorder="1" applyAlignment="1" applyProtection="1">
      <alignment horizontal="center" vertical="center" wrapText="1"/>
      <protection hidden="1" locked="0"/>
    </xf>
    <xf numFmtId="0" fontId="22" fillId="37" borderId="16" xfId="0" applyFont="1" applyFill="1" applyBorder="1" applyAlignment="1" applyProtection="1">
      <alignment horizontal="center" vertical="center" wrapText="1"/>
      <protection hidden="1" locked="0"/>
    </xf>
    <xf numFmtId="0" fontId="22" fillId="37" borderId="17" xfId="0" applyFont="1" applyFill="1" applyBorder="1" applyAlignment="1" applyProtection="1">
      <alignment horizontal="center" vertical="center" wrapText="1"/>
      <protection hidden="1" locked="0"/>
    </xf>
    <xf numFmtId="0" fontId="22" fillId="36" borderId="12" xfId="0" applyFont="1" applyFill="1" applyBorder="1" applyAlignment="1" applyProtection="1">
      <alignment horizontal="center" vertical="center" wrapText="1"/>
      <protection hidden="1" locked="0"/>
    </xf>
    <xf numFmtId="0" fontId="22" fillId="37" borderId="10" xfId="0" applyFont="1" applyFill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horizontal="right" vertical="center" wrapText="1"/>
      <protection hidden="1" locked="0"/>
    </xf>
    <xf numFmtId="0" fontId="16" fillId="0" borderId="0" xfId="0" applyFont="1" applyAlignment="1" applyProtection="1">
      <alignment vertical="center" wrapText="1"/>
      <protection hidden="1" locked="0"/>
    </xf>
    <xf numFmtId="0" fontId="28" fillId="0" borderId="0" xfId="0" applyFont="1" applyAlignment="1" applyProtection="1">
      <alignment vertical="center" wrapText="1"/>
      <protection hidden="1" locked="0"/>
    </xf>
    <xf numFmtId="10" fontId="83" fillId="0" borderId="0" xfId="0" applyNumberFormat="1" applyFont="1" applyAlignment="1" applyProtection="1">
      <alignment vertical="center"/>
      <protection hidden="1" locked="0"/>
    </xf>
    <xf numFmtId="0" fontId="83" fillId="0" borderId="0" xfId="0" applyFont="1" applyAlignment="1" applyProtection="1">
      <alignment horizontal="center" vertical="center"/>
      <protection hidden="1" locked="0"/>
    </xf>
    <xf numFmtId="0" fontId="85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 horizontal="center" vertical="center" wrapText="1"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 vertical="center" wrapText="1"/>
      <protection hidden="1" locked="0"/>
    </xf>
    <xf numFmtId="0" fontId="22" fillId="0" borderId="0" xfId="0" applyFont="1" applyAlignment="1" applyProtection="1">
      <alignment vertical="top" wrapText="1"/>
      <protection hidden="1" locked="0"/>
    </xf>
    <xf numFmtId="0" fontId="24" fillId="0" borderId="0" xfId="0" applyFont="1" applyAlignment="1" applyProtection="1">
      <alignment horizontal="center" vertical="center"/>
      <protection hidden="1" locked="0"/>
    </xf>
    <xf numFmtId="1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14" fillId="0" borderId="0" xfId="0" applyFont="1" applyAlignment="1" applyProtection="1">
      <alignment horizontal="center" vertical="top" wrapText="1"/>
      <protection hidden="1" locked="0"/>
    </xf>
    <xf numFmtId="0" fontId="81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8" fillId="37" borderId="13" xfId="0" applyFont="1" applyFill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81" fillId="0" borderId="0" xfId="0" applyFont="1" applyAlignment="1" applyProtection="1">
      <alignment horizontal="center"/>
      <protection locked="0"/>
    </xf>
    <xf numFmtId="0" fontId="89" fillId="0" borderId="0" xfId="0" applyFont="1" applyAlignment="1" applyProtection="1">
      <alignment horizontal="center" wrapText="1"/>
      <protection locked="0"/>
    </xf>
    <xf numFmtId="0" fontId="81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90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 readingOrder="2"/>
      <protection locked="0"/>
    </xf>
    <xf numFmtId="0" fontId="23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18" fillId="0" borderId="19" xfId="0" applyFont="1" applyBorder="1" applyAlignment="1" applyProtection="1">
      <alignment horizontal="center" vertical="center" textRotation="90" wrapText="1"/>
      <protection locked="0"/>
    </xf>
    <xf numFmtId="0" fontId="18" fillId="0" borderId="12" xfId="0" applyFont="1" applyBorder="1" applyAlignment="1" applyProtection="1">
      <alignment horizontal="center" vertical="center" textRotation="90" wrapText="1"/>
      <protection locked="0"/>
    </xf>
    <xf numFmtId="1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left" vertical="center"/>
      <protection locked="0"/>
    </xf>
    <xf numFmtId="0" fontId="15" fillId="34" borderId="1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90" fillId="34" borderId="13" xfId="0" applyFont="1" applyFill="1" applyBorder="1" applyAlignment="1">
      <alignment horizontal="center" vertical="center" wrapText="1"/>
    </xf>
    <xf numFmtId="0" fontId="90" fillId="34" borderId="19" xfId="0" applyFont="1" applyFill="1" applyBorder="1" applyAlignment="1">
      <alignment horizontal="center" vertical="center" wrapText="1"/>
    </xf>
    <xf numFmtId="0" fontId="90" fillId="34" borderId="12" xfId="0" applyFont="1" applyFill="1" applyBorder="1" applyAlignment="1">
      <alignment horizontal="center" vertical="center" wrapText="1"/>
    </xf>
    <xf numFmtId="0" fontId="90" fillId="0" borderId="20" xfId="0" applyFont="1" applyBorder="1" applyAlignment="1" applyProtection="1">
      <alignment horizontal="center" vertical="center" wrapText="1"/>
      <protection locked="0"/>
    </xf>
    <xf numFmtId="0" fontId="90" fillId="0" borderId="21" xfId="0" applyFont="1" applyBorder="1" applyAlignment="1" applyProtection="1">
      <alignment horizontal="center" vertical="center" wrapText="1"/>
      <protection locked="0"/>
    </xf>
    <xf numFmtId="0" fontId="90" fillId="0" borderId="22" xfId="0" applyFont="1" applyBorder="1" applyAlignment="1" applyProtection="1">
      <alignment horizontal="center" vertical="center" wrapText="1"/>
      <protection locked="0"/>
    </xf>
    <xf numFmtId="0" fontId="90" fillId="0" borderId="26" xfId="0" applyFont="1" applyBorder="1" applyAlignment="1" applyProtection="1">
      <alignment horizontal="center" vertical="center" wrapText="1"/>
      <protection locked="0"/>
    </xf>
    <xf numFmtId="0" fontId="90" fillId="0" borderId="0" xfId="0" applyFont="1" applyAlignment="1" applyProtection="1">
      <alignment horizontal="center" vertical="center" wrapText="1"/>
      <protection locked="0"/>
    </xf>
    <xf numFmtId="0" fontId="90" fillId="0" borderId="27" xfId="0" applyFont="1" applyBorder="1" applyAlignment="1" applyProtection="1">
      <alignment horizontal="center" vertical="center" wrapText="1"/>
      <protection locked="0"/>
    </xf>
    <xf numFmtId="0" fontId="90" fillId="0" borderId="23" xfId="0" applyFont="1" applyBorder="1" applyAlignment="1" applyProtection="1">
      <alignment horizontal="center" vertical="center" wrapText="1"/>
      <protection locked="0"/>
    </xf>
    <xf numFmtId="0" fontId="90" fillId="0" borderId="24" xfId="0" applyFont="1" applyBorder="1" applyAlignment="1" applyProtection="1">
      <alignment horizontal="center" vertical="center" wrapText="1"/>
      <protection locked="0"/>
    </xf>
    <xf numFmtId="0" fontId="90" fillId="0" borderId="25" xfId="0" applyFont="1" applyBorder="1" applyAlignment="1" applyProtection="1">
      <alignment horizontal="center" vertical="center" wrapText="1"/>
      <protection locked="0"/>
    </xf>
    <xf numFmtId="0" fontId="90" fillId="34" borderId="13" xfId="0" applyFont="1" applyFill="1" applyBorder="1" applyAlignment="1">
      <alignment horizontal="center" vertical="center"/>
    </xf>
    <xf numFmtId="0" fontId="90" fillId="34" borderId="19" xfId="0" applyFont="1" applyFill="1" applyBorder="1" applyAlignment="1">
      <alignment horizontal="center" vertical="center"/>
    </xf>
    <xf numFmtId="0" fontId="90" fillId="34" borderId="12" xfId="0" applyFont="1" applyFill="1" applyBorder="1" applyAlignment="1">
      <alignment horizontal="center" vertical="center"/>
    </xf>
    <xf numFmtId="0" fontId="90" fillId="0" borderId="13" xfId="0" applyFont="1" applyBorder="1" applyAlignment="1" applyProtection="1">
      <alignment horizontal="center" vertical="center"/>
      <protection locked="0"/>
    </xf>
    <xf numFmtId="0" fontId="90" fillId="0" borderId="19" xfId="0" applyFont="1" applyBorder="1" applyAlignment="1" applyProtection="1">
      <alignment horizontal="center" vertical="center"/>
      <protection locked="0"/>
    </xf>
    <xf numFmtId="0" fontId="90" fillId="0" borderId="12" xfId="0" applyFont="1" applyBorder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19" fillId="38" borderId="28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 readingOrder="2"/>
      <protection locked="0"/>
    </xf>
    <xf numFmtId="0" fontId="23" fillId="0" borderId="19" xfId="0" applyFont="1" applyBorder="1" applyAlignment="1" applyProtection="1">
      <alignment horizontal="center" vertical="center" wrapText="1" readingOrder="2"/>
      <protection locked="0"/>
    </xf>
    <xf numFmtId="0" fontId="23" fillId="0" borderId="12" xfId="0" applyFont="1" applyBorder="1" applyAlignment="1" applyProtection="1">
      <alignment horizontal="center" vertical="center" wrapText="1" readingOrder="2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5" fillId="6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 applyProtection="1">
      <alignment horizontal="left" vertical="center"/>
      <protection locked="0"/>
    </xf>
    <xf numFmtId="0" fontId="20" fillId="39" borderId="28" xfId="0" applyFont="1" applyFill="1" applyBorder="1" applyAlignment="1" applyProtection="1">
      <alignment horizontal="center" vertical="center" wrapText="1"/>
      <protection locked="0"/>
    </xf>
    <xf numFmtId="0" fontId="20" fillId="39" borderId="29" xfId="0" applyFont="1" applyFill="1" applyBorder="1" applyAlignment="1" applyProtection="1">
      <alignment horizontal="center" vertical="center" wrapText="1"/>
      <protection locked="0"/>
    </xf>
    <xf numFmtId="0" fontId="20" fillId="39" borderId="3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 readingOrder="2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20" fillId="40" borderId="28" xfId="0" applyFont="1" applyFill="1" applyBorder="1" applyAlignment="1" applyProtection="1">
      <alignment horizontal="center" vertical="center" wrapText="1"/>
      <protection locked="0"/>
    </xf>
    <xf numFmtId="0" fontId="20" fillId="40" borderId="29" xfId="0" applyFont="1" applyFill="1" applyBorder="1" applyAlignment="1" applyProtection="1">
      <alignment horizontal="center" vertical="center" wrapText="1"/>
      <protection locked="0"/>
    </xf>
    <xf numFmtId="0" fontId="20" fillId="40" borderId="3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 applyProtection="1">
      <alignment horizontal="center" vertical="center" textRotation="90" wrapText="1"/>
      <protection locked="0"/>
    </xf>
    <xf numFmtId="0" fontId="83" fillId="0" borderId="10" xfId="0" applyFont="1" applyBorder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 vertical="top" wrapText="1"/>
      <protection locked="0"/>
    </xf>
    <xf numFmtId="0" fontId="83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quotePrefix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 applyProtection="1">
      <alignment horizontal="center"/>
      <protection locked="0"/>
    </xf>
    <xf numFmtId="0" fontId="83" fillId="0" borderId="13" xfId="0" applyFont="1" applyBorder="1" applyAlignment="1" applyProtection="1">
      <alignment horizontal="center"/>
      <protection locked="0"/>
    </xf>
    <xf numFmtId="0" fontId="83" fillId="0" borderId="19" xfId="0" applyFont="1" applyBorder="1" applyAlignment="1" applyProtection="1">
      <alignment horizontal="center"/>
      <protection locked="0"/>
    </xf>
    <xf numFmtId="0" fontId="83" fillId="0" borderId="12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textRotation="90" wrapText="1"/>
    </xf>
    <xf numFmtId="0" fontId="20" fillId="41" borderId="28" xfId="0" applyFont="1" applyFill="1" applyBorder="1" applyAlignment="1" applyProtection="1">
      <alignment horizontal="center" vertical="center" wrapText="1"/>
      <protection locked="0"/>
    </xf>
    <xf numFmtId="0" fontId="20" fillId="41" borderId="29" xfId="0" applyFont="1" applyFill="1" applyBorder="1" applyAlignment="1" applyProtection="1">
      <alignment horizontal="center" vertical="center" wrapText="1"/>
      <protection locked="0"/>
    </xf>
    <xf numFmtId="0" fontId="20" fillId="41" borderId="30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37" borderId="10" xfId="0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2" fillId="37" borderId="12" xfId="0" applyFont="1" applyFill="1" applyBorder="1" applyAlignment="1" applyProtection="1">
      <alignment horizontal="right" vertical="center" wrapText="1"/>
      <protection hidden="1" locked="0"/>
    </xf>
    <xf numFmtId="0" fontId="25" fillId="0" borderId="28" xfId="0" applyFont="1" applyBorder="1" applyAlignment="1" applyProtection="1">
      <alignment horizontal="center" vertical="center" wrapText="1"/>
      <protection hidden="1" locked="0"/>
    </xf>
    <xf numFmtId="0" fontId="25" fillId="0" borderId="30" xfId="0" applyFont="1" applyBorder="1" applyAlignment="1" applyProtection="1">
      <alignment horizontal="center" vertical="center" wrapText="1"/>
      <protection hidden="1" locked="0"/>
    </xf>
    <xf numFmtId="0" fontId="25" fillId="0" borderId="10" xfId="0" applyFont="1" applyBorder="1" applyAlignment="1" applyProtection="1">
      <alignment horizontal="center" vertical="center"/>
      <protection hidden="1" locked="0"/>
    </xf>
    <xf numFmtId="0" fontId="22" fillId="37" borderId="10" xfId="0" applyFont="1" applyFill="1" applyBorder="1" applyAlignment="1" applyProtection="1">
      <alignment horizontal="right" vertical="center" wrapText="1"/>
      <protection hidden="1" locked="0"/>
    </xf>
    <xf numFmtId="0" fontId="25" fillId="0" borderId="10" xfId="0" applyFont="1" applyBorder="1" applyAlignment="1" applyProtection="1">
      <alignment horizontal="center" vertical="center" wrapText="1"/>
      <protection hidden="1" locked="0"/>
    </xf>
    <xf numFmtId="0" fontId="22" fillId="37" borderId="10" xfId="0" applyFont="1" applyFill="1" applyBorder="1" applyAlignment="1" applyProtection="1">
      <alignment horizontal="center" vertical="center" wrapText="1"/>
      <protection hidden="1" locked="0"/>
    </xf>
    <xf numFmtId="0" fontId="24" fillId="37" borderId="10" xfId="0" applyFont="1" applyFill="1" applyBorder="1" applyAlignment="1" applyProtection="1">
      <alignment horizontal="left" vertical="center" wrapText="1"/>
      <protection hidden="1" locked="0"/>
    </xf>
    <xf numFmtId="0" fontId="22" fillId="37" borderId="28" xfId="0" applyFont="1" applyFill="1" applyBorder="1" applyAlignment="1" applyProtection="1">
      <alignment horizontal="center" vertical="center" wrapText="1"/>
      <protection hidden="1" locked="0"/>
    </xf>
    <xf numFmtId="0" fontId="22" fillId="37" borderId="29" xfId="0" applyFont="1" applyFill="1" applyBorder="1" applyAlignment="1" applyProtection="1">
      <alignment horizontal="center" vertical="center" wrapText="1"/>
      <protection hidden="1" locked="0"/>
    </xf>
    <xf numFmtId="0" fontId="22" fillId="37" borderId="30" xfId="0" applyFont="1" applyFill="1" applyBorder="1" applyAlignment="1" applyProtection="1">
      <alignment horizontal="center" vertical="center" wrapText="1"/>
      <protection hidden="1" locked="0"/>
    </xf>
    <xf numFmtId="0" fontId="25" fillId="0" borderId="20" xfId="0" applyFont="1" applyBorder="1" applyAlignment="1" applyProtection="1">
      <alignment horizontal="center" vertical="center" wrapText="1"/>
      <protection hidden="1" locked="0"/>
    </xf>
    <xf numFmtId="0" fontId="25" fillId="0" borderId="22" xfId="0" applyFont="1" applyBorder="1" applyAlignment="1" applyProtection="1">
      <alignment horizontal="center" vertical="center" wrapText="1"/>
      <protection hidden="1" locked="0"/>
    </xf>
    <xf numFmtId="0" fontId="25" fillId="0" borderId="26" xfId="0" applyFont="1" applyBorder="1" applyAlignment="1" applyProtection="1">
      <alignment horizontal="center" vertical="center" wrapText="1"/>
      <protection hidden="1" locked="0"/>
    </xf>
    <xf numFmtId="0" fontId="25" fillId="0" borderId="27" xfId="0" applyFont="1" applyBorder="1" applyAlignment="1" applyProtection="1">
      <alignment horizontal="center" vertical="center" wrapText="1"/>
      <protection hidden="1" locked="0"/>
    </xf>
    <xf numFmtId="0" fontId="25" fillId="0" borderId="23" xfId="0" applyFont="1" applyBorder="1" applyAlignment="1" applyProtection="1">
      <alignment horizontal="center" vertical="center" wrapText="1"/>
      <protection hidden="1" locked="0"/>
    </xf>
    <xf numFmtId="0" fontId="25" fillId="0" borderId="25" xfId="0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0" fontId="91" fillId="42" borderId="10" xfId="0" applyFont="1" applyFill="1" applyBorder="1" applyAlignment="1" applyProtection="1">
      <alignment horizontal="center" vertical="center"/>
      <protection hidden="1" locked="0"/>
    </xf>
    <xf numFmtId="0" fontId="20" fillId="43" borderId="10" xfId="0" applyFont="1" applyFill="1" applyBorder="1" applyAlignment="1" applyProtection="1">
      <alignment horizontal="center" vertical="top" wrapText="1"/>
      <protection hidden="1" locked="0"/>
    </xf>
    <xf numFmtId="0" fontId="21" fillId="36" borderId="13" xfId="0" applyFont="1" applyFill="1" applyBorder="1" applyAlignment="1" applyProtection="1">
      <alignment horizontal="center" vertical="center" wrapText="1"/>
      <protection hidden="1" locked="0"/>
    </xf>
    <xf numFmtId="0" fontId="21" fillId="37" borderId="28" xfId="0" applyFont="1" applyFill="1" applyBorder="1" applyAlignment="1" applyProtection="1">
      <alignment horizontal="center" vertical="center" wrapText="1"/>
      <protection hidden="1" locked="0"/>
    </xf>
    <xf numFmtId="0" fontId="21" fillId="37" borderId="30" xfId="0" applyFont="1" applyFill="1" applyBorder="1" applyAlignment="1" applyProtection="1">
      <alignment horizontal="center" vertical="center" wrapText="1"/>
      <protection hidden="1" locked="0"/>
    </xf>
    <xf numFmtId="0" fontId="21" fillId="37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20" xfId="0" applyFont="1" applyBorder="1" applyAlignment="1" applyProtection="1">
      <alignment horizontal="center" vertical="center" wrapText="1"/>
      <protection hidden="1" locked="0"/>
    </xf>
    <xf numFmtId="0" fontId="20" fillId="0" borderId="22" xfId="0" applyFont="1" applyBorder="1" applyAlignment="1" applyProtection="1">
      <alignment horizontal="center" vertical="center" wrapText="1"/>
      <protection hidden="1" locked="0"/>
    </xf>
    <xf numFmtId="0" fontId="20" fillId="0" borderId="23" xfId="0" applyFont="1" applyBorder="1" applyAlignment="1" applyProtection="1">
      <alignment horizontal="center" vertical="center" wrapText="1"/>
      <protection hidden="1" locked="0"/>
    </xf>
    <xf numFmtId="0" fontId="20" fillId="0" borderId="25" xfId="0" applyFont="1" applyBorder="1" applyAlignment="1" applyProtection="1">
      <alignment horizontal="center" vertical="center" wrapText="1"/>
      <protection hidden="1" locked="0"/>
    </xf>
    <xf numFmtId="0" fontId="20" fillId="0" borderId="26" xfId="0" applyFont="1" applyBorder="1" applyAlignment="1" applyProtection="1">
      <alignment horizontal="center" vertical="center" wrapText="1"/>
      <protection hidden="1" locked="0"/>
    </xf>
    <xf numFmtId="0" fontId="20" fillId="0" borderId="27" xfId="0" applyFont="1" applyBorder="1" applyAlignment="1" applyProtection="1">
      <alignment horizontal="center" vertical="center" wrapText="1"/>
      <protection hidden="1" locked="0"/>
    </xf>
    <xf numFmtId="0" fontId="24" fillId="37" borderId="31" xfId="0" applyFont="1" applyFill="1" applyBorder="1" applyAlignment="1" applyProtection="1">
      <alignment horizontal="center" vertical="center" wrapText="1"/>
      <protection hidden="1" locked="0"/>
    </xf>
    <xf numFmtId="0" fontId="24" fillId="37" borderId="32" xfId="0" applyFont="1" applyFill="1" applyBorder="1" applyAlignment="1" applyProtection="1">
      <alignment horizontal="center" vertical="center" wrapText="1"/>
      <protection hidden="1" locked="0"/>
    </xf>
    <xf numFmtId="0" fontId="24" fillId="37" borderId="33" xfId="0" applyFont="1" applyFill="1" applyBorder="1" applyAlignment="1" applyProtection="1">
      <alignment horizontal="left" vertical="center" wrapText="1"/>
      <protection hidden="1" locked="0"/>
    </xf>
    <xf numFmtId="0" fontId="24" fillId="37" borderId="34" xfId="0" applyFont="1" applyFill="1" applyBorder="1" applyAlignment="1" applyProtection="1">
      <alignment horizontal="left" vertical="center" wrapText="1"/>
      <protection hidden="1" locked="0"/>
    </xf>
    <xf numFmtId="0" fontId="24" fillId="37" borderId="35" xfId="0" applyFont="1" applyFill="1" applyBorder="1" applyAlignment="1" applyProtection="1">
      <alignment horizontal="left" vertical="center" wrapText="1"/>
      <protection hidden="1" locked="0"/>
    </xf>
    <xf numFmtId="0" fontId="24" fillId="37" borderId="31" xfId="0" applyFont="1" applyFill="1" applyBorder="1" applyAlignment="1" applyProtection="1">
      <alignment horizontal="left" vertical="center" wrapText="1"/>
      <protection hidden="1" locked="0"/>
    </xf>
    <xf numFmtId="0" fontId="24" fillId="37" borderId="36" xfId="0" applyFont="1" applyFill="1" applyBorder="1" applyAlignment="1" applyProtection="1">
      <alignment horizontal="left" vertical="center" wrapText="1"/>
      <protection hidden="1" locked="0"/>
    </xf>
    <xf numFmtId="0" fontId="24" fillId="37" borderId="37" xfId="0" applyFont="1" applyFill="1" applyBorder="1" applyAlignment="1" applyProtection="1">
      <alignment horizontal="left" vertical="center" wrapText="1"/>
      <protection hidden="1" locked="0"/>
    </xf>
    <xf numFmtId="0" fontId="24" fillId="37" borderId="33" xfId="0" applyFont="1" applyFill="1" applyBorder="1" applyAlignment="1" applyProtection="1">
      <alignment horizontal="center" vertical="center" wrapText="1"/>
      <protection hidden="1" locked="0"/>
    </xf>
    <xf numFmtId="0" fontId="24" fillId="37" borderId="38" xfId="0" applyFont="1" applyFill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20" fillId="0" borderId="19" xfId="0" applyFont="1" applyBorder="1" applyAlignment="1" applyProtection="1">
      <alignment horizontal="center" vertical="center" wrapText="1"/>
      <protection hidden="1" locked="0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28" xfId="0" applyFont="1" applyBorder="1" applyAlignment="1" applyProtection="1">
      <alignment horizontal="center" vertical="center" wrapText="1"/>
      <protection hidden="1" locked="0"/>
    </xf>
    <xf numFmtId="0" fontId="20" fillId="0" borderId="29" xfId="0" applyFont="1" applyBorder="1" applyAlignment="1" applyProtection="1">
      <alignment horizontal="center" vertical="center" wrapText="1"/>
      <protection hidden="1" locked="0"/>
    </xf>
    <xf numFmtId="0" fontId="20" fillId="0" borderId="30" xfId="0" applyFont="1" applyBorder="1" applyAlignment="1" applyProtection="1">
      <alignment horizontal="center" vertical="center" wrapText="1"/>
      <protection hidden="1" locked="0"/>
    </xf>
    <xf numFmtId="17" fontId="24" fillId="0" borderId="28" xfId="0" applyNumberFormat="1" applyFont="1" applyBorder="1" applyAlignment="1" applyProtection="1">
      <alignment horizontal="center" vertical="center" wrapText="1"/>
      <protection hidden="1" locked="0"/>
    </xf>
    <xf numFmtId="0" fontId="24" fillId="0" borderId="29" xfId="0" applyFont="1" applyBorder="1" applyAlignment="1" applyProtection="1">
      <alignment horizontal="center" vertical="center" wrapText="1"/>
      <protection hidden="1" locked="0"/>
    </xf>
    <xf numFmtId="0" fontId="24" fillId="0" borderId="30" xfId="0" applyFont="1" applyBorder="1" applyAlignment="1" applyProtection="1">
      <alignment horizontal="center" vertical="center" wrapText="1"/>
      <protection hidden="1" locked="0"/>
    </xf>
    <xf numFmtId="0" fontId="24" fillId="0" borderId="28" xfId="0" applyFont="1" applyBorder="1" applyAlignment="1" applyProtection="1">
      <alignment horizontal="center" vertical="center" wrapText="1"/>
      <protection hidden="1" locked="0"/>
    </xf>
    <xf numFmtId="0" fontId="92" fillId="42" borderId="10" xfId="0" applyFont="1" applyFill="1" applyBorder="1" applyAlignment="1" applyProtection="1">
      <alignment horizontal="center" vertical="center"/>
      <protection hidden="1" locked="0"/>
    </xf>
    <xf numFmtId="0" fontId="22" fillId="33" borderId="28" xfId="0" applyFont="1" applyFill="1" applyBorder="1" applyAlignment="1" applyProtection="1">
      <alignment horizontal="center" vertical="center" wrapText="1"/>
      <protection hidden="1" locked="0"/>
    </xf>
    <xf numFmtId="0" fontId="22" fillId="33" borderId="30" xfId="0" applyFont="1" applyFill="1" applyBorder="1" applyAlignment="1" applyProtection="1">
      <alignment horizontal="center" vertical="center" wrapText="1"/>
      <protection hidden="1" locked="0"/>
    </xf>
    <xf numFmtId="0" fontId="22" fillId="33" borderId="29" xfId="0" applyFont="1" applyFill="1" applyBorder="1" applyAlignment="1" applyProtection="1">
      <alignment horizontal="center" vertical="center" wrapText="1"/>
      <protection hidden="1" locked="0"/>
    </xf>
    <xf numFmtId="0" fontId="24" fillId="0" borderId="20" xfId="0" applyFont="1" applyBorder="1" applyAlignment="1" applyProtection="1">
      <alignment horizontal="center" vertical="center" wrapText="1"/>
      <protection hidden="1" locked="0"/>
    </xf>
    <xf numFmtId="0" fontId="24" fillId="0" borderId="22" xfId="0" applyFont="1" applyBorder="1" applyAlignment="1" applyProtection="1">
      <alignment horizontal="center" vertical="center" wrapText="1"/>
      <protection hidden="1" locked="0"/>
    </xf>
    <xf numFmtId="0" fontId="24" fillId="0" borderId="21" xfId="0" applyFont="1" applyBorder="1" applyAlignment="1" applyProtection="1">
      <alignment horizontal="center" vertical="center" wrapText="1"/>
      <protection hidden="1" locked="0"/>
    </xf>
    <xf numFmtId="0" fontId="16" fillId="0" borderId="29" xfId="0" applyFont="1" applyBorder="1" applyAlignment="1" applyProtection="1">
      <alignment horizontal="center" vertical="center" wrapText="1"/>
      <protection hidden="1" locked="0"/>
    </xf>
    <xf numFmtId="0" fontId="22" fillId="44" borderId="28" xfId="0" applyFont="1" applyFill="1" applyBorder="1" applyAlignment="1" applyProtection="1">
      <alignment horizontal="center" vertical="center"/>
      <protection hidden="1" locked="0"/>
    </xf>
    <xf numFmtId="0" fontId="22" fillId="44" borderId="29" xfId="0" applyFont="1" applyFill="1" applyBorder="1" applyAlignment="1" applyProtection="1">
      <alignment horizontal="center" vertical="center"/>
      <protection hidden="1" locked="0"/>
    </xf>
    <xf numFmtId="0" fontId="22" fillId="44" borderId="30" xfId="0" applyFont="1" applyFill="1" applyBorder="1" applyAlignment="1" applyProtection="1">
      <alignment horizontal="center" vertical="center"/>
      <protection hidden="1" locked="0"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1" fontId="24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22" fillId="35" borderId="28" xfId="0" applyFont="1" applyFill="1" applyBorder="1" applyAlignment="1" applyProtection="1">
      <alignment horizontal="center" vertical="center"/>
      <protection hidden="1" locked="0"/>
    </xf>
    <xf numFmtId="0" fontId="22" fillId="35" borderId="29" xfId="0" applyFont="1" applyFill="1" applyBorder="1" applyAlignment="1" applyProtection="1">
      <alignment horizontal="center" vertical="center"/>
      <protection hidden="1" locked="0"/>
    </xf>
    <xf numFmtId="0" fontId="22" fillId="35" borderId="30" xfId="0" applyFont="1" applyFill="1" applyBorder="1" applyAlignment="1" applyProtection="1">
      <alignment horizontal="center" vertical="center"/>
      <protection hidden="1" locked="0"/>
    </xf>
    <xf numFmtId="0" fontId="93" fillId="42" borderId="10" xfId="0" applyFont="1" applyFill="1" applyBorder="1" applyAlignment="1" applyProtection="1">
      <alignment horizontal="center" vertical="center"/>
      <protection hidden="1" locked="0"/>
    </xf>
    <xf numFmtId="0" fontId="24" fillId="37" borderId="39" xfId="0" applyFont="1" applyFill="1" applyBorder="1" applyAlignment="1" applyProtection="1">
      <alignment horizontal="left" vertical="center" wrapText="1"/>
      <protection hidden="1" locked="0"/>
    </xf>
    <xf numFmtId="0" fontId="24" fillId="37" borderId="19" xfId="0" applyFont="1" applyFill="1" applyBorder="1" applyAlignment="1" applyProtection="1">
      <alignment horizontal="left" vertical="center" wrapText="1"/>
      <protection hidden="1" locked="0"/>
    </xf>
    <xf numFmtId="0" fontId="24" fillId="37" borderId="26" xfId="0" applyFont="1" applyFill="1" applyBorder="1" applyAlignment="1" applyProtection="1">
      <alignment horizontal="left" vertical="center" wrapText="1"/>
      <protection hidden="1" locked="0"/>
    </xf>
    <xf numFmtId="0" fontId="24" fillId="37" borderId="11" xfId="0" applyFont="1" applyFill="1" applyBorder="1" applyAlignment="1" applyProtection="1">
      <alignment horizontal="center" vertical="center" wrapText="1"/>
      <protection hidden="1" locked="0"/>
    </xf>
    <xf numFmtId="0" fontId="24" fillId="37" borderId="18" xfId="0" applyFont="1" applyFill="1" applyBorder="1" applyAlignment="1" applyProtection="1">
      <alignment horizontal="center" vertical="center" wrapText="1"/>
      <protection hidden="1" locked="0"/>
    </xf>
    <xf numFmtId="1" fontId="22" fillId="0" borderId="10" xfId="0" applyNumberFormat="1" applyFont="1" applyBorder="1" applyAlignment="1" applyProtection="1">
      <alignment horizontal="center" vertical="center"/>
      <protection hidden="1" locked="0"/>
    </xf>
    <xf numFmtId="0" fontId="21" fillId="37" borderId="20" xfId="0" applyFont="1" applyFill="1" applyBorder="1" applyAlignment="1" applyProtection="1">
      <alignment horizontal="center" vertical="center" wrapText="1"/>
      <protection hidden="1" locked="0"/>
    </xf>
    <xf numFmtId="0" fontId="21" fillId="37" borderId="21" xfId="0" applyFont="1" applyFill="1" applyBorder="1" applyAlignment="1" applyProtection="1">
      <alignment horizontal="center" vertical="center" wrapText="1"/>
      <protection hidden="1" locked="0"/>
    </xf>
    <xf numFmtId="0" fontId="21" fillId="37" borderId="22" xfId="0" applyFont="1" applyFill="1" applyBorder="1" applyAlignment="1" applyProtection="1">
      <alignment horizontal="center" vertical="center" wrapText="1"/>
      <protection hidden="1" locked="0"/>
    </xf>
    <xf numFmtId="0" fontId="21" fillId="37" borderId="26" xfId="0" applyFont="1" applyFill="1" applyBorder="1" applyAlignment="1" applyProtection="1">
      <alignment horizontal="center" vertical="center" wrapText="1"/>
      <protection hidden="1" locked="0"/>
    </xf>
    <xf numFmtId="0" fontId="21" fillId="37" borderId="0" xfId="0" applyFont="1" applyFill="1" applyAlignment="1" applyProtection="1">
      <alignment horizontal="center" vertical="center" wrapText="1"/>
      <protection hidden="1" locked="0"/>
    </xf>
    <xf numFmtId="0" fontId="21" fillId="37" borderId="27" xfId="0" applyFont="1" applyFill="1" applyBorder="1" applyAlignment="1" applyProtection="1">
      <alignment horizontal="center" vertical="center" wrapText="1"/>
      <protection hidden="1" locked="0"/>
    </xf>
    <xf numFmtId="0" fontId="21" fillId="37" borderId="23" xfId="0" applyFont="1" applyFill="1" applyBorder="1" applyAlignment="1" applyProtection="1">
      <alignment horizontal="center" vertical="center" wrapText="1"/>
      <protection hidden="1" locked="0"/>
    </xf>
    <xf numFmtId="0" fontId="21" fillId="37" borderId="24" xfId="0" applyFont="1" applyFill="1" applyBorder="1" applyAlignment="1" applyProtection="1">
      <alignment horizontal="center" vertical="center" wrapText="1"/>
      <protection hidden="1" locked="0"/>
    </xf>
    <xf numFmtId="0" fontId="21" fillId="37" borderId="25" xfId="0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horizontal="left" vertical="center"/>
      <protection hidden="1" locked="0"/>
    </xf>
    <xf numFmtId="0" fontId="22" fillId="0" borderId="27" xfId="0" applyFont="1" applyBorder="1" applyAlignment="1" applyProtection="1">
      <alignment horizontal="left" vertical="center"/>
      <protection hidden="1" locked="0"/>
    </xf>
    <xf numFmtId="0" fontId="20" fillId="37" borderId="20" xfId="0" applyFont="1" applyFill="1" applyBorder="1" applyAlignment="1" applyProtection="1">
      <alignment horizontal="center" vertical="center" wrapText="1"/>
      <protection hidden="1" locked="0"/>
    </xf>
    <xf numFmtId="0" fontId="20" fillId="37" borderId="21" xfId="0" applyFont="1" applyFill="1" applyBorder="1" applyAlignment="1" applyProtection="1">
      <alignment horizontal="center" vertical="center" wrapText="1"/>
      <protection hidden="1" locked="0"/>
    </xf>
    <xf numFmtId="0" fontId="20" fillId="37" borderId="22" xfId="0" applyFont="1" applyFill="1" applyBorder="1" applyAlignment="1" applyProtection="1">
      <alignment horizontal="center" vertical="center" wrapText="1"/>
      <protection hidden="1" locked="0"/>
    </xf>
    <xf numFmtId="0" fontId="20" fillId="37" borderId="26" xfId="0" applyFont="1" applyFill="1" applyBorder="1" applyAlignment="1" applyProtection="1">
      <alignment horizontal="center" vertical="center" wrapText="1"/>
      <protection hidden="1" locked="0"/>
    </xf>
    <xf numFmtId="0" fontId="20" fillId="37" borderId="0" xfId="0" applyFont="1" applyFill="1" applyAlignment="1" applyProtection="1">
      <alignment horizontal="center" vertical="center" wrapText="1"/>
      <protection hidden="1" locked="0"/>
    </xf>
    <xf numFmtId="0" fontId="20" fillId="37" borderId="27" xfId="0" applyFont="1" applyFill="1" applyBorder="1" applyAlignment="1" applyProtection="1">
      <alignment horizontal="center" vertical="center" wrapText="1"/>
      <protection hidden="1" locked="0"/>
    </xf>
    <xf numFmtId="0" fontId="20" fillId="37" borderId="23" xfId="0" applyFont="1" applyFill="1" applyBorder="1" applyAlignment="1" applyProtection="1">
      <alignment horizontal="center" vertical="center" wrapText="1"/>
      <protection hidden="1" locked="0"/>
    </xf>
    <xf numFmtId="0" fontId="20" fillId="37" borderId="24" xfId="0" applyFont="1" applyFill="1" applyBorder="1" applyAlignment="1" applyProtection="1">
      <alignment horizontal="center" vertical="center" wrapText="1"/>
      <protection hidden="1" locked="0"/>
    </xf>
    <xf numFmtId="0" fontId="20" fillId="37" borderId="25" xfId="0" applyFont="1" applyFill="1" applyBorder="1" applyAlignment="1" applyProtection="1">
      <alignment horizontal="center" vertical="center" wrapText="1"/>
      <protection hidden="1" locked="0"/>
    </xf>
    <xf numFmtId="0" fontId="20" fillId="37" borderId="10" xfId="0" applyFont="1" applyFill="1" applyBorder="1" applyAlignment="1" applyProtection="1">
      <alignment horizontal="center" vertical="center" wrapText="1"/>
      <protection hidden="1" locked="0"/>
    </xf>
    <xf numFmtId="0" fontId="24" fillId="37" borderId="11" xfId="0" applyFont="1" applyFill="1" applyBorder="1" applyAlignment="1" applyProtection="1">
      <alignment horizontal="left" vertical="center" wrapText="1"/>
      <protection hidden="1" locked="0"/>
    </xf>
    <xf numFmtId="0" fontId="24" fillId="37" borderId="28" xfId="0" applyFont="1" applyFill="1" applyBorder="1" applyAlignment="1" applyProtection="1">
      <alignment horizontal="left" vertical="center" wrapText="1"/>
      <protection hidden="1" locked="0"/>
    </xf>
    <xf numFmtId="0" fontId="22" fillId="36" borderId="10" xfId="0" applyFont="1" applyFill="1" applyBorder="1" applyAlignment="1" applyProtection="1">
      <alignment horizontal="center" vertical="center" wrapText="1"/>
      <protection hidden="1" locked="0"/>
    </xf>
    <xf numFmtId="0" fontId="25" fillId="0" borderId="21" xfId="0" applyFont="1" applyBorder="1" applyAlignment="1" applyProtection="1">
      <alignment horizontal="center" vertical="center" wrapText="1"/>
      <protection hidden="1" locked="0"/>
    </xf>
    <xf numFmtId="0" fontId="25" fillId="0" borderId="0" xfId="0" applyFont="1" applyAlignment="1" applyProtection="1">
      <alignment horizontal="center" vertical="center" wrapText="1"/>
      <protection hidden="1" locked="0"/>
    </xf>
    <xf numFmtId="0" fontId="25" fillId="0" borderId="24" xfId="0" applyFont="1" applyBorder="1" applyAlignment="1" applyProtection="1">
      <alignment horizontal="center" vertical="center" wrapText="1"/>
      <protection hidden="1" locked="0"/>
    </xf>
    <xf numFmtId="0" fontId="94" fillId="42" borderId="10" xfId="0" applyFont="1" applyFill="1" applyBorder="1" applyAlignment="1" applyProtection="1">
      <alignment horizontal="center" vertical="center"/>
      <protection hidden="1" locked="0"/>
    </xf>
    <xf numFmtId="1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36" borderId="10" xfId="0" applyFont="1" applyFill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17" fontId="24" fillId="0" borderId="2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92" fillId="42" borderId="10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/>
    </xf>
    <xf numFmtId="0" fontId="20" fillId="43" borderId="10" xfId="0" applyFont="1" applyFill="1" applyBorder="1" applyAlignment="1">
      <alignment horizontal="center" vertical="top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20" fillId="37" borderId="22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0" xfId="0" applyFont="1" applyFill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4" fillId="37" borderId="31" xfId="0" applyFont="1" applyFill="1" applyBorder="1" applyAlignment="1">
      <alignment horizontal="center" vertical="center" wrapText="1"/>
    </xf>
    <xf numFmtId="0" fontId="24" fillId="37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93" fillId="42" borderId="10" xfId="0" applyFont="1" applyFill="1" applyBorder="1" applyAlignment="1">
      <alignment horizontal="center" vertical="center"/>
    </xf>
    <xf numFmtId="0" fontId="22" fillId="44" borderId="28" xfId="0" applyFont="1" applyFill="1" applyBorder="1" applyAlignment="1">
      <alignment horizontal="center" vertical="center"/>
    </xf>
    <xf numFmtId="0" fontId="22" fillId="44" borderId="29" xfId="0" applyFont="1" applyFill="1" applyBorder="1" applyAlignment="1">
      <alignment horizontal="center" vertical="center"/>
    </xf>
    <xf numFmtId="0" fontId="22" fillId="44" borderId="30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4" fillId="37" borderId="33" xfId="0" applyFont="1" applyFill="1" applyBorder="1" applyAlignment="1">
      <alignment horizontal="left" vertical="center" wrapText="1"/>
    </xf>
    <xf numFmtId="0" fontId="24" fillId="37" borderId="34" xfId="0" applyFont="1" applyFill="1" applyBorder="1" applyAlignment="1">
      <alignment horizontal="left" vertical="center" wrapText="1"/>
    </xf>
    <xf numFmtId="0" fontId="24" fillId="37" borderId="35" xfId="0" applyFont="1" applyFill="1" applyBorder="1" applyAlignment="1">
      <alignment horizontal="left" vertical="center" wrapText="1"/>
    </xf>
    <xf numFmtId="0" fontId="24" fillId="37" borderId="31" xfId="0" applyFont="1" applyFill="1" applyBorder="1" applyAlignment="1">
      <alignment horizontal="left" vertical="center" wrapText="1"/>
    </xf>
    <xf numFmtId="0" fontId="24" fillId="37" borderId="36" xfId="0" applyFont="1" applyFill="1" applyBorder="1" applyAlignment="1">
      <alignment horizontal="left" vertical="center" wrapText="1"/>
    </xf>
    <xf numFmtId="0" fontId="24" fillId="37" borderId="37" xfId="0" applyFont="1" applyFill="1" applyBorder="1" applyAlignment="1">
      <alignment horizontal="left" vertical="center" wrapText="1"/>
    </xf>
    <xf numFmtId="0" fontId="24" fillId="37" borderId="33" xfId="0" applyFont="1" applyFill="1" applyBorder="1" applyAlignment="1">
      <alignment horizontal="center" vertical="center" wrapText="1"/>
    </xf>
    <xf numFmtId="0" fontId="24" fillId="37" borderId="38" xfId="0" applyFont="1" applyFill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4" fillId="37" borderId="39" xfId="0" applyFont="1" applyFill="1" applyBorder="1" applyAlignment="1">
      <alignment horizontal="left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26" xfId="0" applyFont="1" applyFill="1" applyBorder="1" applyAlignment="1">
      <alignment horizontal="left" vertical="center" wrapText="1"/>
    </xf>
    <xf numFmtId="0" fontId="24" fillId="37" borderId="11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 wrapText="1"/>
    </xf>
    <xf numFmtId="0" fontId="24" fillId="37" borderId="28" xfId="0" applyFont="1" applyFill="1" applyBorder="1" applyAlignment="1">
      <alignment horizontal="left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4" fillId="37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2" fillId="37" borderId="12" xfId="0" applyFont="1" applyFill="1" applyBorder="1" applyAlignment="1">
      <alignment horizontal="righ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37" borderId="28" xfId="0" applyFont="1" applyFill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 wrapText="1"/>
    </xf>
    <xf numFmtId="0" fontId="22" fillId="37" borderId="3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4" fillId="42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7" fillId="37" borderId="41" xfId="0" applyFont="1" applyFill="1" applyBorder="1" applyAlignment="1">
      <alignment horizontal="center" vertical="center" wrapText="1"/>
    </xf>
    <xf numFmtId="0" fontId="17" fillId="37" borderId="42" xfId="0" applyFont="1" applyFill="1" applyBorder="1" applyAlignment="1">
      <alignment horizontal="center" vertical="top" wrapText="1"/>
    </xf>
    <xf numFmtId="0" fontId="17" fillId="37" borderId="43" xfId="0" applyFont="1" applyFill="1" applyBorder="1" applyAlignment="1">
      <alignment horizontal="center" vertical="top" wrapText="1"/>
    </xf>
    <xf numFmtId="0" fontId="17" fillId="37" borderId="23" xfId="0" applyFont="1" applyFill="1" applyBorder="1" applyAlignment="1">
      <alignment horizontal="center" vertical="top" wrapText="1"/>
    </xf>
    <xf numFmtId="0" fontId="17" fillId="37" borderId="24" xfId="0" applyFont="1" applyFill="1" applyBorder="1" applyAlignment="1">
      <alignment horizontal="center" vertical="top" wrapText="1"/>
    </xf>
    <xf numFmtId="0" fontId="12" fillId="37" borderId="34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92" fillId="23" borderId="28" xfId="0" applyFont="1" applyFill="1" applyBorder="1" applyAlignment="1">
      <alignment horizontal="center" vertical="center" wrapText="1"/>
    </xf>
    <xf numFmtId="0" fontId="92" fillId="23" borderId="29" xfId="0" applyFont="1" applyFill="1" applyBorder="1" applyAlignment="1">
      <alignment horizontal="center" vertical="center" wrapText="1"/>
    </xf>
    <xf numFmtId="0" fontId="92" fillId="23" borderId="30" xfId="0" applyFont="1" applyFill="1" applyBorder="1" applyAlignment="1">
      <alignment horizontal="center" vertical="center" wrapText="1"/>
    </xf>
    <xf numFmtId="0" fontId="20" fillId="45" borderId="10" xfId="0" applyFont="1" applyFill="1" applyBorder="1" applyAlignment="1">
      <alignment horizontal="center" vertical="center" wrapText="1"/>
    </xf>
    <xf numFmtId="0" fontId="95" fillId="37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80" fillId="33" borderId="3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79" fillId="34" borderId="28" xfId="0" applyFont="1" applyFill="1" applyBorder="1" applyAlignment="1">
      <alignment horizontal="center" vertical="center" wrapText="1"/>
    </xf>
    <xf numFmtId="0" fontId="79" fillId="34" borderId="29" xfId="0" applyFont="1" applyFill="1" applyBorder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80" fillId="33" borderId="27" xfId="0" applyFont="1" applyFill="1" applyBorder="1" applyAlignment="1">
      <alignment horizontal="center" vertical="center" wrapText="1"/>
    </xf>
    <xf numFmtId="0" fontId="80" fillId="33" borderId="24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93"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6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1</xdr:col>
      <xdr:colOff>1200150</xdr:colOff>
      <xdr:row>4</xdr:row>
      <xdr:rowOff>133350</xdr:rowOff>
    </xdr:to>
    <xdr:pic macro="[0]!ThisWorkbook.Protegertodo">
      <xdr:nvPicPr>
        <xdr:cNvPr id="1" name="Picture 44" descr="escudo_pasto_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876"/>
        <a:stretch>
          <a:fillRect/>
        </a:stretch>
      </xdr:blipFill>
      <xdr:spPr>
        <a:xfrm>
          <a:off x="28775025" y="6343650"/>
          <a:ext cx="62293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876"/>
        <a:stretch>
          <a:fillRect/>
        </a:stretch>
      </xdr:blipFill>
      <xdr:spPr>
        <a:xfrm>
          <a:off x="28775025" y="6343650"/>
          <a:ext cx="62293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876"/>
        <a:stretch>
          <a:fillRect/>
        </a:stretch>
      </xdr:blipFill>
      <xdr:spPr>
        <a:xfrm>
          <a:off x="28775025" y="6343650"/>
          <a:ext cx="62293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876"/>
        <a:stretch>
          <a:fillRect/>
        </a:stretch>
      </xdr:blipFill>
      <xdr:spPr>
        <a:xfrm>
          <a:off x="28775025" y="6343650"/>
          <a:ext cx="62293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876"/>
        <a:stretch>
          <a:fillRect/>
        </a:stretch>
      </xdr:blipFill>
      <xdr:spPr>
        <a:xfrm>
          <a:off x="28775025" y="6343650"/>
          <a:ext cx="62293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723900</xdr:colOff>
      <xdr:row>3</xdr:row>
      <xdr:rowOff>180975</xdr:rowOff>
    </xdr:to>
    <xdr:sp macro="[0]!ThisWorkbook.Protegertodo">
      <xdr:nvSpPr>
        <xdr:cNvPr id="1" name="Rectángulo 1"/>
        <xdr:cNvSpPr>
          <a:spLocks/>
        </xdr:cNvSpPr>
      </xdr:nvSpPr>
      <xdr:spPr>
        <a:xfrm>
          <a:off x="762000" y="400050"/>
          <a:ext cx="148590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PROTEGER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2</xdr:col>
      <xdr:colOff>742950</xdr:colOff>
      <xdr:row>6</xdr:row>
      <xdr:rowOff>104775</xdr:rowOff>
    </xdr:to>
    <xdr:sp macro="[0]!ThisWorkbook.DesProtegertodo">
      <xdr:nvSpPr>
        <xdr:cNvPr id="2" name="Rectángulo 2"/>
        <xdr:cNvSpPr>
          <a:spLocks/>
        </xdr:cNvSpPr>
      </xdr:nvSpPr>
      <xdr:spPr>
        <a:xfrm>
          <a:off x="762000" y="895350"/>
          <a:ext cx="1504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DESPROTEGER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N115"/>
  <sheetViews>
    <sheetView tabSelected="1" view="pageBreakPreview" zoomScale="40" zoomScaleNormal="40" zoomScaleSheetLayoutView="40" zoomScalePageLayoutView="0" workbookViewId="0" topLeftCell="F70">
      <selection activeCell="O78" sqref="O78"/>
    </sheetView>
  </sheetViews>
  <sheetFormatPr defaultColWidth="11.421875" defaultRowHeight="15"/>
  <cols>
    <col min="1" max="1" width="9.140625" style="21" customWidth="1"/>
    <col min="2" max="2" width="37.00390625" style="17" customWidth="1"/>
    <col min="3" max="3" width="13.421875" style="17" customWidth="1"/>
    <col min="4" max="4" width="30.7109375" style="17" customWidth="1"/>
    <col min="5" max="5" width="72.8515625" style="17" customWidth="1"/>
    <col min="6" max="6" width="48.8515625" style="17" customWidth="1"/>
    <col min="7" max="9" width="10.7109375" style="17" customWidth="1"/>
    <col min="10" max="10" width="84.8515625" style="17" customWidth="1"/>
    <col min="11" max="13" width="10.7109375" style="17" customWidth="1"/>
    <col min="14" max="14" width="13.28125" style="17" customWidth="1"/>
    <col min="15" max="16" width="49.28125" style="17" customWidth="1"/>
    <col min="17" max="18" width="49.28125" style="22" customWidth="1"/>
    <col min="19" max="20" width="49.28125" style="17" customWidth="1"/>
    <col min="21" max="21" width="50.7109375" style="17" customWidth="1"/>
    <col min="22" max="22" width="74.00390625" style="17" customWidth="1"/>
    <col min="23" max="23" width="71.7109375" style="17" customWidth="1"/>
    <col min="24" max="25" width="20.7109375" style="17" customWidth="1"/>
    <col min="26" max="26" width="50.7109375" style="17" customWidth="1"/>
    <col min="27" max="27" width="71.57421875" style="17" customWidth="1"/>
    <col min="28" max="28" width="11.421875" style="101" customWidth="1"/>
    <col min="29" max="29" width="19.28125" style="101" customWidth="1"/>
    <col min="30" max="39" width="11.421875" style="101" customWidth="1"/>
    <col min="40" max="40" width="11.421875" style="40" customWidth="1"/>
    <col min="41" max="41" width="0" style="17" hidden="1" customWidth="1"/>
    <col min="42" max="176" width="11.421875" style="17" customWidth="1"/>
    <col min="177" max="177" width="14.8515625" style="17" customWidth="1"/>
    <col min="178" max="16384" width="11.421875" style="17" customWidth="1"/>
  </cols>
  <sheetData>
    <row r="1" spans="1:27" s="16" customFormat="1" ht="30" customHeight="1">
      <c r="A1" s="194"/>
      <c r="B1" s="195"/>
      <c r="C1" s="200" t="s">
        <v>50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2"/>
    </row>
    <row r="2" spans="1:27" s="16" customFormat="1" ht="15" customHeight="1">
      <c r="A2" s="196"/>
      <c r="B2" s="197"/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9"/>
    </row>
    <row r="3" spans="1:27" s="16" customFormat="1" ht="15" customHeight="1">
      <c r="A3" s="196"/>
      <c r="B3" s="197"/>
      <c r="C3" s="203" t="s">
        <v>10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5"/>
    </row>
    <row r="4" spans="1:27" s="16" customFormat="1" ht="15" customHeight="1">
      <c r="A4" s="196"/>
      <c r="B4" s="197"/>
      <c r="C4" s="189" t="s">
        <v>202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189" t="s">
        <v>9</v>
      </c>
      <c r="O4" s="190"/>
      <c r="P4" s="190"/>
      <c r="Q4" s="190"/>
      <c r="R4" s="190"/>
      <c r="S4" s="190"/>
      <c r="T4" s="191"/>
      <c r="U4" s="180" t="s">
        <v>6</v>
      </c>
      <c r="V4" s="181"/>
      <c r="W4" s="182"/>
      <c r="X4" s="180" t="s">
        <v>11</v>
      </c>
      <c r="Y4" s="181"/>
      <c r="Z4" s="181"/>
      <c r="AA4" s="182"/>
    </row>
    <row r="5" spans="1:27" s="16" customFormat="1" ht="24" customHeight="1">
      <c r="A5" s="198"/>
      <c r="B5" s="199"/>
      <c r="C5" s="183" t="s">
        <v>197</v>
      </c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83" t="s">
        <v>203</v>
      </c>
      <c r="O5" s="184"/>
      <c r="P5" s="184"/>
      <c r="Q5" s="184"/>
      <c r="R5" s="184"/>
      <c r="S5" s="184"/>
      <c r="T5" s="185"/>
      <c r="U5" s="186" t="s">
        <v>39</v>
      </c>
      <c r="V5" s="187"/>
      <c r="W5" s="188"/>
      <c r="X5" s="198"/>
      <c r="Y5" s="206"/>
      <c r="Z5" s="206"/>
      <c r="AA5" s="199"/>
    </row>
    <row r="6" spans="1:40" ht="8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27" s="18" customFormat="1" ht="72.75" customHeight="1">
      <c r="A7" s="193" t="s">
        <v>2</v>
      </c>
      <c r="B7" s="193"/>
      <c r="C7" s="192" t="s">
        <v>204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210" t="s">
        <v>51</v>
      </c>
      <c r="V7" s="213" t="s">
        <v>53</v>
      </c>
      <c r="W7" s="214"/>
      <c r="X7" s="214"/>
      <c r="Y7" s="215"/>
      <c r="Z7" s="222" t="s">
        <v>52</v>
      </c>
      <c r="AA7" s="225" t="s">
        <v>54</v>
      </c>
    </row>
    <row r="8" spans="1:27" s="18" customFormat="1" ht="72.75" customHeight="1">
      <c r="A8" s="258" t="s">
        <v>4</v>
      </c>
      <c r="B8" s="258"/>
      <c r="C8" s="229" t="s">
        <v>276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1"/>
      <c r="U8" s="211"/>
      <c r="V8" s="216"/>
      <c r="W8" s="217"/>
      <c r="X8" s="217"/>
      <c r="Y8" s="218"/>
      <c r="Z8" s="223"/>
      <c r="AA8" s="226"/>
    </row>
    <row r="9" spans="1:27" s="18" customFormat="1" ht="72.75" customHeight="1">
      <c r="A9" s="193" t="s">
        <v>43</v>
      </c>
      <c r="B9" s="193"/>
      <c r="C9" s="248" t="s">
        <v>278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11"/>
      <c r="V9" s="216"/>
      <c r="W9" s="217"/>
      <c r="X9" s="217"/>
      <c r="Y9" s="218"/>
      <c r="Z9" s="223"/>
      <c r="AA9" s="226"/>
    </row>
    <row r="10" spans="1:27" s="18" customFormat="1" ht="72.75" customHeight="1">
      <c r="A10" s="193" t="s">
        <v>7</v>
      </c>
      <c r="B10" s="193"/>
      <c r="C10" s="192" t="s">
        <v>277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12"/>
      <c r="V10" s="219"/>
      <c r="W10" s="220"/>
      <c r="X10" s="220"/>
      <c r="Y10" s="221"/>
      <c r="Z10" s="224"/>
      <c r="AA10" s="227"/>
    </row>
    <row r="11" spans="1:40" ht="10.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19.25" customHeight="1">
      <c r="A12" s="162" t="s">
        <v>14</v>
      </c>
      <c r="B12" s="178" t="s">
        <v>15</v>
      </c>
      <c r="C12" s="178" t="s">
        <v>13</v>
      </c>
      <c r="D12" s="178" t="s">
        <v>44</v>
      </c>
      <c r="E12" s="168" t="s">
        <v>184</v>
      </c>
      <c r="F12" s="168" t="s">
        <v>185</v>
      </c>
      <c r="G12" s="178" t="s">
        <v>189</v>
      </c>
      <c r="H12" s="178"/>
      <c r="I12" s="178"/>
      <c r="J12" s="178" t="s">
        <v>3</v>
      </c>
      <c r="K12" s="178" t="s">
        <v>188</v>
      </c>
      <c r="L12" s="178"/>
      <c r="M12" s="178"/>
      <c r="N12" s="178" t="s">
        <v>8</v>
      </c>
      <c r="O12" s="178"/>
      <c r="P12" s="178"/>
      <c r="Q12" s="178"/>
      <c r="R12" s="178"/>
      <c r="S12" s="178"/>
      <c r="T12" s="178"/>
      <c r="U12" s="244" t="s">
        <v>45</v>
      </c>
      <c r="V12" s="244"/>
      <c r="W12" s="244"/>
      <c r="X12" s="244"/>
      <c r="Y12" s="244"/>
      <c r="Z12" s="244"/>
      <c r="AA12" s="244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99" customHeight="1">
      <c r="A13" s="162"/>
      <c r="B13" s="178"/>
      <c r="C13" s="178"/>
      <c r="D13" s="178"/>
      <c r="E13" s="168"/>
      <c r="F13" s="168"/>
      <c r="G13" s="179" t="s">
        <v>137</v>
      </c>
      <c r="H13" s="179" t="s">
        <v>138</v>
      </c>
      <c r="I13" s="179" t="s">
        <v>139</v>
      </c>
      <c r="J13" s="178"/>
      <c r="K13" s="179" t="s">
        <v>100</v>
      </c>
      <c r="L13" s="179" t="s">
        <v>103</v>
      </c>
      <c r="M13" s="179" t="s">
        <v>105</v>
      </c>
      <c r="N13" s="259" t="s">
        <v>56</v>
      </c>
      <c r="O13" s="178" t="s">
        <v>181</v>
      </c>
      <c r="P13" s="178" t="s">
        <v>176</v>
      </c>
      <c r="Q13" s="178" t="s">
        <v>183</v>
      </c>
      <c r="R13" s="178" t="s">
        <v>177</v>
      </c>
      <c r="S13" s="178"/>
      <c r="T13" s="178" t="s">
        <v>182</v>
      </c>
      <c r="U13" s="102" t="s">
        <v>55</v>
      </c>
      <c r="V13" s="103" t="s">
        <v>178</v>
      </c>
      <c r="W13" s="103" t="s">
        <v>180</v>
      </c>
      <c r="X13" s="244" t="s">
        <v>141</v>
      </c>
      <c r="Y13" s="244"/>
      <c r="Z13" s="103" t="s">
        <v>186</v>
      </c>
      <c r="AA13" s="244" t="s">
        <v>46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215.25" customHeight="1">
      <c r="A14" s="162"/>
      <c r="B14" s="178"/>
      <c r="C14" s="178"/>
      <c r="D14" s="178"/>
      <c r="E14" s="168"/>
      <c r="F14" s="168"/>
      <c r="G14" s="179"/>
      <c r="H14" s="179"/>
      <c r="I14" s="179"/>
      <c r="J14" s="178"/>
      <c r="K14" s="179"/>
      <c r="L14" s="179"/>
      <c r="M14" s="179"/>
      <c r="N14" s="259"/>
      <c r="O14" s="178"/>
      <c r="P14" s="178"/>
      <c r="Q14" s="178"/>
      <c r="R14" s="104" t="s">
        <v>32</v>
      </c>
      <c r="S14" s="104" t="s">
        <v>33</v>
      </c>
      <c r="T14" s="178"/>
      <c r="U14" s="105" t="s">
        <v>49</v>
      </c>
      <c r="V14" s="105" t="s">
        <v>193</v>
      </c>
      <c r="W14" s="105" t="s">
        <v>194</v>
      </c>
      <c r="X14" s="105" t="s">
        <v>47</v>
      </c>
      <c r="Y14" s="105" t="s">
        <v>48</v>
      </c>
      <c r="Z14" s="106" t="s">
        <v>187</v>
      </c>
      <c r="AA14" s="244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86.25" customHeight="1" hidden="1">
      <c r="A15" s="232" t="s">
        <v>132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27" s="61" customFormat="1" ht="78" customHeight="1" hidden="1">
      <c r="A16" s="169">
        <v>1</v>
      </c>
      <c r="B16" s="171" t="s">
        <v>199</v>
      </c>
      <c r="C16" s="260" t="s">
        <v>35</v>
      </c>
      <c r="D16" s="172" t="s">
        <v>200</v>
      </c>
      <c r="E16" s="64" t="s">
        <v>198</v>
      </c>
      <c r="F16" s="64" t="s">
        <v>198</v>
      </c>
      <c r="G16" s="167">
        <v>3</v>
      </c>
      <c r="H16" s="167">
        <v>3</v>
      </c>
      <c r="I16" s="170" t="str">
        <f>IF(OR(AND(G16=1,H16=1),AND(G16=2,H16=1),AND(G16=1,H16=2),AND(G16=2,H16=2),AND(G16=3,H16=1)),"BAJO",IF(OR(AND(G16=4,H16=1),AND(G16=3,H16=2),AND(G16=2,H16=3),AND(G16=1,H16=3)),"MODERADO",IF(OR(AND(G16=5,H16=1),AND(G16=5,H16=2),AND(G16=4,H16=2),AND(G16=4,H16=3),AND(G16=3,H16=3),AND(G16=2,H16=4),AND(G16=1,H16=4),AND(G16=1,H16=5)),"ALTO",IF(OR(AND(G16=5,H16=3),AND(G16=5,H16=4),AND(G16=4,H16=4),AND(G16=3,H16=4),AND(G16=5,H16=5),AND(G16=4,H16=5),AND(G16=3,H16=5),AND(G16=2,H16=5)),"EXTREMO",""))))</f>
        <v>ALTO</v>
      </c>
      <c r="J16" s="65" t="s">
        <v>198</v>
      </c>
      <c r="K16" s="176">
        <f>('R1 PR'!$A$81)*1</f>
        <v>2</v>
      </c>
      <c r="L16" s="176">
        <f>('R1 PR'!$H$81)*1</f>
        <v>2</v>
      </c>
      <c r="M16" s="170" t="str">
        <f>IF(OR(AND(K16=1,L16=1),AND(K16=2,L16=1),AND(K16=1,L16=2),AND(K16=2,L16=2),AND(K16=3,L16=1)),"BAJO",IF(OR(AND(K16=4,L16=1),AND(K16=3,L16=2),AND(K16=2,L16=3),AND(K16=1,L16=3)),"MODERADO",IF(OR(AND(K16=5,L16=1),AND(K16=5,L16=2),AND(K16=4,L16=2),AND(K16=4,L16=3),AND(K16=3,L16=3),AND(K16=2,L16=4),AND(K16=1,L16=4),AND(K16=1,L16=5)),"ALTO",IF(OR(AND(K16=5,L16=3),AND(K16=5,L16=4),AND(K16=4,L16=4),AND(K16=3,L16=4),AND(K16=5,L16=5),AND(K16=4,L16=5),AND(K16=3,L16=5),AND(K16=2,L16=5)),"EXTREMO",""))))</f>
        <v>BAJO</v>
      </c>
      <c r="N16" s="166"/>
      <c r="O16" s="63"/>
      <c r="P16" s="63"/>
      <c r="Q16" s="63"/>
      <c r="R16" s="66"/>
      <c r="S16" s="66"/>
      <c r="T16" s="67"/>
      <c r="U16" s="261"/>
      <c r="V16" s="262"/>
      <c r="W16" s="263"/>
      <c r="X16" s="228"/>
      <c r="Y16" s="228"/>
      <c r="Z16" s="228"/>
      <c r="AA16" s="228"/>
    </row>
    <row r="17" spans="1:27" s="61" customFormat="1" ht="78" customHeight="1" hidden="1">
      <c r="A17" s="169"/>
      <c r="B17" s="171"/>
      <c r="C17" s="260"/>
      <c r="D17" s="172"/>
      <c r="E17" s="64" t="s">
        <v>198</v>
      </c>
      <c r="F17" s="64" t="s">
        <v>198</v>
      </c>
      <c r="G17" s="167"/>
      <c r="H17" s="167"/>
      <c r="I17" s="170"/>
      <c r="J17" s="65" t="s">
        <v>198</v>
      </c>
      <c r="K17" s="177"/>
      <c r="L17" s="177"/>
      <c r="M17" s="170"/>
      <c r="N17" s="166"/>
      <c r="O17" s="68"/>
      <c r="P17" s="68"/>
      <c r="Q17" s="63"/>
      <c r="R17" s="66"/>
      <c r="S17" s="66"/>
      <c r="T17" s="67"/>
      <c r="U17" s="261"/>
      <c r="V17" s="263"/>
      <c r="W17" s="263"/>
      <c r="X17" s="228"/>
      <c r="Y17" s="228"/>
      <c r="Z17" s="228"/>
      <c r="AA17" s="228"/>
    </row>
    <row r="18" spans="1:27" s="61" customFormat="1" ht="78" customHeight="1" hidden="1">
      <c r="A18" s="169"/>
      <c r="B18" s="171"/>
      <c r="C18" s="260"/>
      <c r="D18" s="172"/>
      <c r="E18" s="64" t="s">
        <v>198</v>
      </c>
      <c r="F18" s="64" t="s">
        <v>198</v>
      </c>
      <c r="G18" s="167"/>
      <c r="H18" s="167"/>
      <c r="I18" s="170"/>
      <c r="J18" s="65" t="s">
        <v>198</v>
      </c>
      <c r="K18" s="177"/>
      <c r="L18" s="177"/>
      <c r="M18" s="170"/>
      <c r="N18" s="166"/>
      <c r="O18" s="68"/>
      <c r="P18" s="68"/>
      <c r="Q18" s="63"/>
      <c r="R18" s="66"/>
      <c r="S18" s="66"/>
      <c r="T18" s="67"/>
      <c r="U18" s="261"/>
      <c r="V18" s="263"/>
      <c r="W18" s="263"/>
      <c r="X18" s="228"/>
      <c r="Y18" s="228"/>
      <c r="Z18" s="228"/>
      <c r="AA18" s="228"/>
    </row>
    <row r="19" spans="1:27" s="61" customFormat="1" ht="78" customHeight="1" hidden="1">
      <c r="A19" s="169"/>
      <c r="B19" s="171"/>
      <c r="C19" s="260"/>
      <c r="D19" s="172"/>
      <c r="E19" s="64" t="s">
        <v>198</v>
      </c>
      <c r="F19" s="64" t="s">
        <v>198</v>
      </c>
      <c r="G19" s="167"/>
      <c r="H19" s="167"/>
      <c r="I19" s="170"/>
      <c r="J19" s="65" t="s">
        <v>198</v>
      </c>
      <c r="K19" s="177"/>
      <c r="L19" s="177"/>
      <c r="M19" s="170"/>
      <c r="N19" s="166"/>
      <c r="O19" s="68"/>
      <c r="P19" s="68"/>
      <c r="Q19" s="63"/>
      <c r="R19" s="66"/>
      <c r="S19" s="66"/>
      <c r="T19" s="67"/>
      <c r="U19" s="261"/>
      <c r="V19" s="263"/>
      <c r="W19" s="263"/>
      <c r="X19" s="228"/>
      <c r="Y19" s="228"/>
      <c r="Z19" s="228"/>
      <c r="AA19" s="228"/>
    </row>
    <row r="20" spans="1:27" s="61" customFormat="1" ht="78" customHeight="1" hidden="1">
      <c r="A20" s="169"/>
      <c r="B20" s="171"/>
      <c r="C20" s="260"/>
      <c r="D20" s="172"/>
      <c r="E20" s="64" t="s">
        <v>198</v>
      </c>
      <c r="F20" s="64" t="s">
        <v>198</v>
      </c>
      <c r="G20" s="167"/>
      <c r="H20" s="167"/>
      <c r="I20" s="170"/>
      <c r="J20" s="65" t="s">
        <v>198</v>
      </c>
      <c r="K20" s="177"/>
      <c r="L20" s="177"/>
      <c r="M20" s="170"/>
      <c r="N20" s="166"/>
      <c r="O20" s="65"/>
      <c r="P20" s="65"/>
      <c r="Q20" s="70"/>
      <c r="R20" s="70"/>
      <c r="S20" s="67"/>
      <c r="T20" s="67"/>
      <c r="U20" s="261"/>
      <c r="V20" s="263"/>
      <c r="W20" s="263"/>
      <c r="X20" s="228"/>
      <c r="Y20" s="228"/>
      <c r="Z20" s="228"/>
      <c r="AA20" s="228"/>
    </row>
    <row r="21" spans="1:27" s="61" customFormat="1" ht="78" customHeight="1" hidden="1">
      <c r="A21" s="169"/>
      <c r="B21" s="171"/>
      <c r="C21" s="167"/>
      <c r="D21" s="172"/>
      <c r="E21" s="64"/>
      <c r="F21" s="64"/>
      <c r="G21" s="167"/>
      <c r="H21" s="167"/>
      <c r="I21" s="170">
        <f>IF(OR(AND(G21=1,H21=1),AND(G21=2,H21=1),AND(G21=1,H21=2),AND(G21=2,H21=2),AND(G21=3,H21=1)),"BAJO",IF(OR(AND(G21=4,H21=1),AND(G21=3,H21=2),AND(G21=2,H21=3),AND(G21=1,H21=3)),"MODERADO",IF(OR(AND(G21=5,H21=1),AND(G21=5,H21=2),AND(G21=4,H21=2),AND(G21=4,H21=3),AND(G21=3,H21=3),AND(G21=2,H21=4),AND(G21=1,H21=4),AND(G21=1,H21=5)),"ALTO",IF(OR(AND(G21=5,H21=3),AND(G21=5,H21=4),AND(G21=4,H21=4),AND(G21=3,H21=4),AND(G21=5,H21=5),AND(G21=4,H21=5),AND(G21=3,H21=5),AND(G21=2,H21=5)),"EXTREMO",""))))</f>
      </c>
      <c r="J21" s="65"/>
      <c r="K21" s="176">
        <f>('R2 PR'!$A$81)*1</f>
        <v>1</v>
      </c>
      <c r="L21" s="176">
        <f>('R2 PR'!$H$81)*1</f>
        <v>1</v>
      </c>
      <c r="M21" s="170" t="str">
        <f>IF(OR(AND(K21=1,L21=1),AND(K21=2,L21=1),AND(K21=1,L21=2),AND(K21=2,L21=2),AND(K21=3,L21=1)),"BAJO",IF(OR(AND(K21=4,L21=1),AND(K21=3,L21=2),AND(K21=2,L21=3),AND(K21=1,L21=3)),"MODERADO",IF(OR(AND(K21=5,L21=1),AND(K21=5,L21=2),AND(K21=4,L21=2),AND(K21=4,L21=3),AND(K21=3,L21=3),AND(K21=2,L21=4),AND(K21=1,L21=4),AND(K21=1,L21=5)),"ALTO",IF(OR(AND(K21=5,L21=3),AND(K21=5,L21=4),AND(K21=4,L21=4),AND(K21=3,L21=4),AND(K21=5,L21=5),AND(K21=4,L21=5),AND(K21=3,L21=5),AND(K21=2,L21=5)),"EXTREMO",""))))</f>
        <v>BAJO</v>
      </c>
      <c r="N21" s="166"/>
      <c r="O21" s="63"/>
      <c r="P21" s="63"/>
      <c r="Q21" s="63"/>
      <c r="R21" s="66"/>
      <c r="S21" s="66"/>
      <c r="T21" s="67"/>
      <c r="U21" s="228"/>
      <c r="V21" s="228"/>
      <c r="W21" s="228"/>
      <c r="X21" s="228"/>
      <c r="Y21" s="228"/>
      <c r="Z21" s="228"/>
      <c r="AA21" s="228"/>
    </row>
    <row r="22" spans="1:27" s="61" customFormat="1" ht="78" customHeight="1" hidden="1">
      <c r="A22" s="169"/>
      <c r="B22" s="171"/>
      <c r="C22" s="167"/>
      <c r="D22" s="172"/>
      <c r="E22" s="64"/>
      <c r="F22" s="64"/>
      <c r="G22" s="167"/>
      <c r="H22" s="167"/>
      <c r="I22" s="170"/>
      <c r="J22" s="65"/>
      <c r="K22" s="177"/>
      <c r="L22" s="177"/>
      <c r="M22" s="170"/>
      <c r="N22" s="166"/>
      <c r="O22" s="68"/>
      <c r="P22" s="68"/>
      <c r="Q22" s="63"/>
      <c r="R22" s="66"/>
      <c r="S22" s="66"/>
      <c r="T22" s="67"/>
      <c r="U22" s="228"/>
      <c r="V22" s="228"/>
      <c r="W22" s="228"/>
      <c r="X22" s="228"/>
      <c r="Y22" s="228"/>
      <c r="Z22" s="228"/>
      <c r="AA22" s="228"/>
    </row>
    <row r="23" spans="1:27" s="61" customFormat="1" ht="78" customHeight="1" hidden="1">
      <c r="A23" s="169"/>
      <c r="B23" s="171"/>
      <c r="C23" s="167"/>
      <c r="D23" s="172"/>
      <c r="E23" s="64"/>
      <c r="F23" s="64"/>
      <c r="G23" s="167"/>
      <c r="H23" s="167"/>
      <c r="I23" s="170"/>
      <c r="J23" s="65"/>
      <c r="K23" s="177"/>
      <c r="L23" s="177"/>
      <c r="M23" s="170"/>
      <c r="N23" s="166"/>
      <c r="O23" s="68"/>
      <c r="P23" s="68"/>
      <c r="Q23" s="63"/>
      <c r="R23" s="66"/>
      <c r="S23" s="66"/>
      <c r="T23" s="67"/>
      <c r="U23" s="228"/>
      <c r="V23" s="228"/>
      <c r="W23" s="228"/>
      <c r="X23" s="228"/>
      <c r="Y23" s="228"/>
      <c r="Z23" s="228"/>
      <c r="AA23" s="228"/>
    </row>
    <row r="24" spans="1:27" s="61" customFormat="1" ht="78" customHeight="1" hidden="1">
      <c r="A24" s="169"/>
      <c r="B24" s="171"/>
      <c r="C24" s="167"/>
      <c r="D24" s="172"/>
      <c r="E24" s="64"/>
      <c r="F24" s="64"/>
      <c r="G24" s="167"/>
      <c r="H24" s="167"/>
      <c r="I24" s="170"/>
      <c r="J24" s="65"/>
      <c r="K24" s="177"/>
      <c r="L24" s="177"/>
      <c r="M24" s="170"/>
      <c r="N24" s="166"/>
      <c r="O24" s="68"/>
      <c r="P24" s="68"/>
      <c r="Q24" s="63"/>
      <c r="R24" s="66"/>
      <c r="S24" s="66"/>
      <c r="T24" s="67"/>
      <c r="U24" s="228"/>
      <c r="V24" s="228"/>
      <c r="W24" s="228"/>
      <c r="X24" s="228"/>
      <c r="Y24" s="228"/>
      <c r="Z24" s="228"/>
      <c r="AA24" s="228"/>
    </row>
    <row r="25" spans="1:27" s="61" customFormat="1" ht="78" customHeight="1" hidden="1">
      <c r="A25" s="169"/>
      <c r="B25" s="171"/>
      <c r="C25" s="167"/>
      <c r="D25" s="172"/>
      <c r="E25" s="64"/>
      <c r="F25" s="69"/>
      <c r="G25" s="167"/>
      <c r="H25" s="167"/>
      <c r="I25" s="170"/>
      <c r="J25" s="65"/>
      <c r="K25" s="177"/>
      <c r="L25" s="177"/>
      <c r="M25" s="170"/>
      <c r="N25" s="166"/>
      <c r="O25" s="65"/>
      <c r="P25" s="65"/>
      <c r="Q25" s="70"/>
      <c r="R25" s="70"/>
      <c r="S25" s="67"/>
      <c r="T25" s="67"/>
      <c r="U25" s="228"/>
      <c r="V25" s="228"/>
      <c r="W25" s="228"/>
      <c r="X25" s="228"/>
      <c r="Y25" s="228"/>
      <c r="Z25" s="228"/>
      <c r="AA25" s="228"/>
    </row>
    <row r="26" spans="1:27" s="61" customFormat="1" ht="78" customHeight="1" hidden="1">
      <c r="A26" s="169"/>
      <c r="B26" s="171"/>
      <c r="C26" s="167"/>
      <c r="D26" s="172"/>
      <c r="E26" s="64"/>
      <c r="F26" s="64"/>
      <c r="G26" s="167"/>
      <c r="H26" s="167"/>
      <c r="I26" s="170">
        <f>IF(OR(AND(G26=1,H26=1),AND(G26=2,H26=1),AND(G26=1,H26=2),AND(G26=2,H26=2),AND(G26=3,H26=1)),"BAJO",IF(OR(AND(G26=4,H26=1),AND(G26=3,H26=2),AND(G26=2,H26=3),AND(G26=1,H26=3)),"MODERADO",IF(OR(AND(G26=5,H26=1),AND(G26=5,H26=2),AND(G26=4,H26=2),AND(G26=4,H26=3),AND(G26=3,H26=3),AND(G26=2,H26=4),AND(G26=1,H26=4),AND(G26=1,H26=5)),"ALTO",IF(OR(AND(G26=5,H26=3),AND(G26=5,H26=4),AND(G26=4,H26=4),AND(G26=3,H26=4),AND(G26=5,H26=5),AND(G26=4,H26=5),AND(G26=3,H26=5),AND(G26=2,H26=5)),"EXTREMO",""))))</f>
      </c>
      <c r="J26" s="65"/>
      <c r="K26" s="176">
        <f>('R3 PR'!$A$81)*1</f>
        <v>1</v>
      </c>
      <c r="L26" s="176">
        <f>('R3 PR'!$H$81)*1</f>
        <v>1</v>
      </c>
      <c r="M26" s="170" t="str">
        <f>IF(OR(AND(K26=1,L26=1),AND(K26=2,L26=1),AND(K26=1,L26=2),AND(K26=2,L26=2),AND(K26=3,L26=1)),"BAJO",IF(OR(AND(K26=4,L26=1),AND(K26=3,L26=2),AND(K26=2,L26=3),AND(K26=1,L26=3)),"MODERADO",IF(OR(AND(K26=5,L26=1),AND(K26=5,L26=2),AND(K26=4,L26=2),AND(K26=4,L26=3),AND(K26=3,L26=3),AND(K26=2,L26=4),AND(K26=1,L26=4),AND(K26=1,L26=5)),"ALTO",IF(OR(AND(K26=5,L26=3),AND(K26=5,L26=4),AND(K26=4,L26=4),AND(K26=3,L26=4),AND(K26=5,L26=5),AND(K26=4,L26=5),AND(K26=3,L26=5),AND(K26=2,L26=5)),"EXTREMO",""))))</f>
        <v>BAJO</v>
      </c>
      <c r="N26" s="166"/>
      <c r="O26" s="63"/>
      <c r="P26" s="63"/>
      <c r="Q26" s="63"/>
      <c r="R26" s="66"/>
      <c r="S26" s="66"/>
      <c r="T26" s="67"/>
      <c r="U26" s="228"/>
      <c r="V26" s="228"/>
      <c r="W26" s="228"/>
      <c r="X26" s="228"/>
      <c r="Y26" s="228"/>
      <c r="Z26" s="228"/>
      <c r="AA26" s="228"/>
    </row>
    <row r="27" spans="1:27" s="61" customFormat="1" ht="78" customHeight="1" hidden="1">
      <c r="A27" s="169"/>
      <c r="B27" s="171"/>
      <c r="C27" s="167"/>
      <c r="D27" s="172"/>
      <c r="E27" s="64"/>
      <c r="F27" s="64"/>
      <c r="G27" s="167"/>
      <c r="H27" s="167"/>
      <c r="I27" s="170"/>
      <c r="J27" s="65"/>
      <c r="K27" s="177"/>
      <c r="L27" s="177"/>
      <c r="M27" s="170"/>
      <c r="N27" s="166"/>
      <c r="O27" s="68"/>
      <c r="P27" s="68"/>
      <c r="Q27" s="63"/>
      <c r="R27" s="66"/>
      <c r="S27" s="66"/>
      <c r="T27" s="67"/>
      <c r="U27" s="228"/>
      <c r="V27" s="228"/>
      <c r="W27" s="228"/>
      <c r="X27" s="228"/>
      <c r="Y27" s="228"/>
      <c r="Z27" s="228"/>
      <c r="AA27" s="228"/>
    </row>
    <row r="28" spans="1:27" s="61" customFormat="1" ht="78" customHeight="1" hidden="1">
      <c r="A28" s="169"/>
      <c r="B28" s="171"/>
      <c r="C28" s="167"/>
      <c r="D28" s="172"/>
      <c r="E28" s="64"/>
      <c r="F28" s="64"/>
      <c r="G28" s="167"/>
      <c r="H28" s="167"/>
      <c r="I28" s="170"/>
      <c r="J28" s="65"/>
      <c r="K28" s="177"/>
      <c r="L28" s="177"/>
      <c r="M28" s="170"/>
      <c r="N28" s="166"/>
      <c r="O28" s="68"/>
      <c r="P28" s="68"/>
      <c r="Q28" s="63"/>
      <c r="R28" s="66"/>
      <c r="S28" s="66"/>
      <c r="T28" s="67"/>
      <c r="U28" s="228"/>
      <c r="V28" s="228"/>
      <c r="W28" s="228"/>
      <c r="X28" s="228"/>
      <c r="Y28" s="228"/>
      <c r="Z28" s="228"/>
      <c r="AA28" s="228"/>
    </row>
    <row r="29" spans="1:27" s="61" customFormat="1" ht="78" customHeight="1" hidden="1">
      <c r="A29" s="169"/>
      <c r="B29" s="171"/>
      <c r="C29" s="167"/>
      <c r="D29" s="172"/>
      <c r="E29" s="64"/>
      <c r="F29" s="64"/>
      <c r="G29" s="167"/>
      <c r="H29" s="167"/>
      <c r="I29" s="170"/>
      <c r="J29" s="65"/>
      <c r="K29" s="177"/>
      <c r="L29" s="177"/>
      <c r="M29" s="170"/>
      <c r="N29" s="166"/>
      <c r="O29" s="68"/>
      <c r="P29" s="68"/>
      <c r="Q29" s="63"/>
      <c r="R29" s="66"/>
      <c r="S29" s="66"/>
      <c r="T29" s="67"/>
      <c r="U29" s="228"/>
      <c r="V29" s="228"/>
      <c r="W29" s="228"/>
      <c r="X29" s="228"/>
      <c r="Y29" s="228"/>
      <c r="Z29" s="228"/>
      <c r="AA29" s="228"/>
    </row>
    <row r="30" spans="1:27" s="61" customFormat="1" ht="78" customHeight="1" hidden="1">
      <c r="A30" s="169"/>
      <c r="B30" s="171"/>
      <c r="C30" s="167"/>
      <c r="D30" s="172"/>
      <c r="E30" s="64"/>
      <c r="F30" s="69"/>
      <c r="G30" s="167"/>
      <c r="H30" s="167"/>
      <c r="I30" s="170"/>
      <c r="J30" s="65"/>
      <c r="K30" s="177"/>
      <c r="L30" s="177"/>
      <c r="M30" s="170"/>
      <c r="N30" s="166"/>
      <c r="O30" s="65"/>
      <c r="P30" s="65"/>
      <c r="Q30" s="70"/>
      <c r="R30" s="70"/>
      <c r="S30" s="67"/>
      <c r="T30" s="67"/>
      <c r="U30" s="228"/>
      <c r="V30" s="228"/>
      <c r="W30" s="228"/>
      <c r="X30" s="228"/>
      <c r="Y30" s="228"/>
      <c r="Z30" s="228"/>
      <c r="AA30" s="228"/>
    </row>
    <row r="31" spans="1:27" s="61" customFormat="1" ht="78" customHeight="1" hidden="1">
      <c r="A31" s="169"/>
      <c r="B31" s="171"/>
      <c r="C31" s="167"/>
      <c r="D31" s="172"/>
      <c r="E31" s="64"/>
      <c r="F31" s="64"/>
      <c r="G31" s="167"/>
      <c r="H31" s="167"/>
      <c r="I31" s="170">
        <f>IF(OR(AND(G31=1,H31=1),AND(G31=2,H31=1),AND(G31=1,H31=2),AND(G31=2,H31=2),AND(G31=3,H31=1)),"BAJO",IF(OR(AND(G31=4,H31=1),AND(G31=3,H31=2),AND(G31=2,H31=3),AND(G31=1,H31=3)),"MODERADO",IF(OR(AND(G31=5,H31=1),AND(G31=5,H31=2),AND(G31=4,H31=2),AND(G31=4,H31=3),AND(G31=3,H31=3),AND(G31=2,H31=4),AND(G31=1,H31=4),AND(G31=1,H31=5)),"ALTO",IF(OR(AND(G31=5,H31=3),AND(G31=5,H31=4),AND(G31=4,H31=4),AND(G31=3,H31=4),AND(G31=5,H31=5),AND(G31=4,H31=5),AND(G31=3,H31=5),AND(G31=2,H31=5)),"EXTREMO",""))))</f>
      </c>
      <c r="J31" s="65"/>
      <c r="K31" s="176">
        <f>('R4 PR'!$A$81)*1</f>
        <v>1</v>
      </c>
      <c r="L31" s="176">
        <f>('R4 PR'!$H$81)*1</f>
        <v>1</v>
      </c>
      <c r="M31" s="170" t="str">
        <f>IF(OR(AND(K31=1,L31=1),AND(K31=2,L31=1),AND(K31=1,L31=2),AND(K31=2,L31=2),AND(K31=3,L31=1)),"BAJO",IF(OR(AND(K31=4,L31=1),AND(K31=3,L31=2),AND(K31=2,L31=3),AND(K31=1,L31=3)),"MODERADO",IF(OR(AND(K31=5,L31=1),AND(K31=5,L31=2),AND(K31=4,L31=2),AND(K31=4,L31=3),AND(K31=3,L31=3),AND(K31=2,L31=4),AND(K31=1,L31=4),AND(K31=1,L31=5)),"ALTO",IF(OR(AND(K31=5,L31=3),AND(K31=5,L31=4),AND(K31=4,L31=4),AND(K31=3,L31=4),AND(K31=5,L31=5),AND(K31=4,L31=5),AND(K31=3,L31=5),AND(K31=2,L31=5)),"EXTREMO",""))))</f>
        <v>BAJO</v>
      </c>
      <c r="N31" s="166"/>
      <c r="O31" s="63"/>
      <c r="P31" s="63"/>
      <c r="Q31" s="63"/>
      <c r="R31" s="66"/>
      <c r="S31" s="66"/>
      <c r="T31" s="67"/>
      <c r="U31" s="228"/>
      <c r="V31" s="228"/>
      <c r="W31" s="228"/>
      <c r="X31" s="228"/>
      <c r="Y31" s="228"/>
      <c r="Z31" s="228"/>
      <c r="AA31" s="228"/>
    </row>
    <row r="32" spans="1:27" s="61" customFormat="1" ht="78" customHeight="1" hidden="1">
      <c r="A32" s="169"/>
      <c r="B32" s="171"/>
      <c r="C32" s="167"/>
      <c r="D32" s="172"/>
      <c r="E32" s="64"/>
      <c r="F32" s="64"/>
      <c r="G32" s="167"/>
      <c r="H32" s="167"/>
      <c r="I32" s="170"/>
      <c r="J32" s="65"/>
      <c r="K32" s="177"/>
      <c r="L32" s="177"/>
      <c r="M32" s="170"/>
      <c r="N32" s="166"/>
      <c r="O32" s="68"/>
      <c r="P32" s="68"/>
      <c r="Q32" s="63"/>
      <c r="R32" s="66"/>
      <c r="S32" s="66"/>
      <c r="T32" s="67"/>
      <c r="U32" s="228"/>
      <c r="V32" s="228"/>
      <c r="W32" s="228"/>
      <c r="X32" s="228"/>
      <c r="Y32" s="228"/>
      <c r="Z32" s="228"/>
      <c r="AA32" s="228"/>
    </row>
    <row r="33" spans="1:27" s="61" customFormat="1" ht="78" customHeight="1" hidden="1">
      <c r="A33" s="169"/>
      <c r="B33" s="171"/>
      <c r="C33" s="167"/>
      <c r="D33" s="172"/>
      <c r="E33" s="64"/>
      <c r="F33" s="64"/>
      <c r="G33" s="167"/>
      <c r="H33" s="167"/>
      <c r="I33" s="170"/>
      <c r="J33" s="65"/>
      <c r="K33" s="177"/>
      <c r="L33" s="177"/>
      <c r="M33" s="170"/>
      <c r="N33" s="166"/>
      <c r="O33" s="68"/>
      <c r="P33" s="68"/>
      <c r="Q33" s="63"/>
      <c r="R33" s="66"/>
      <c r="S33" s="66"/>
      <c r="T33" s="67"/>
      <c r="U33" s="228"/>
      <c r="V33" s="228"/>
      <c r="W33" s="228"/>
      <c r="X33" s="228"/>
      <c r="Y33" s="228"/>
      <c r="Z33" s="228"/>
      <c r="AA33" s="228"/>
    </row>
    <row r="34" spans="1:27" s="61" customFormat="1" ht="78" customHeight="1" hidden="1">
      <c r="A34" s="169"/>
      <c r="B34" s="171"/>
      <c r="C34" s="167"/>
      <c r="D34" s="172"/>
      <c r="E34" s="64"/>
      <c r="F34" s="64"/>
      <c r="G34" s="167"/>
      <c r="H34" s="167"/>
      <c r="I34" s="170"/>
      <c r="J34" s="65"/>
      <c r="K34" s="177"/>
      <c r="L34" s="177"/>
      <c r="M34" s="170"/>
      <c r="N34" s="166"/>
      <c r="O34" s="68"/>
      <c r="P34" s="68"/>
      <c r="Q34" s="63"/>
      <c r="R34" s="66"/>
      <c r="S34" s="66"/>
      <c r="T34" s="67"/>
      <c r="U34" s="228"/>
      <c r="V34" s="228"/>
      <c r="W34" s="228"/>
      <c r="X34" s="228"/>
      <c r="Y34" s="228"/>
      <c r="Z34" s="228"/>
      <c r="AA34" s="228"/>
    </row>
    <row r="35" spans="1:27" s="61" customFormat="1" ht="78" customHeight="1" hidden="1">
      <c r="A35" s="169"/>
      <c r="B35" s="171"/>
      <c r="C35" s="167"/>
      <c r="D35" s="172"/>
      <c r="E35" s="64"/>
      <c r="F35" s="69"/>
      <c r="G35" s="167"/>
      <c r="H35" s="167"/>
      <c r="I35" s="170"/>
      <c r="J35" s="65"/>
      <c r="K35" s="177"/>
      <c r="L35" s="177"/>
      <c r="M35" s="170"/>
      <c r="N35" s="166"/>
      <c r="O35" s="65"/>
      <c r="P35" s="65"/>
      <c r="Q35" s="70"/>
      <c r="R35" s="70"/>
      <c r="S35" s="67"/>
      <c r="T35" s="67"/>
      <c r="U35" s="228"/>
      <c r="V35" s="228"/>
      <c r="W35" s="228"/>
      <c r="X35" s="228"/>
      <c r="Y35" s="228"/>
      <c r="Z35" s="228"/>
      <c r="AA35" s="228"/>
    </row>
    <row r="36" spans="1:27" s="61" customFormat="1" ht="78" customHeight="1" hidden="1">
      <c r="A36" s="169"/>
      <c r="B36" s="171"/>
      <c r="C36" s="167"/>
      <c r="D36" s="172"/>
      <c r="E36" s="64"/>
      <c r="F36" s="64"/>
      <c r="G36" s="167"/>
      <c r="H36" s="167"/>
      <c r="I36" s="170">
        <f>IF(OR(AND(G36=1,H36=1),AND(G36=2,H36=1),AND(G36=1,H36=2),AND(G36=2,H36=2),AND(G36=3,H36=1)),"BAJO",IF(OR(AND(G36=4,H36=1),AND(G36=3,H36=2),AND(G36=2,H36=3),AND(G36=1,H36=3)),"MODERADO",IF(OR(AND(G36=5,H36=1),AND(G36=5,H36=2),AND(G36=4,H36=2),AND(G36=4,H36=3),AND(G36=3,H36=3),AND(G36=2,H36=4),AND(G36=1,H36=4),AND(G36=1,H36=5)),"ALTO",IF(OR(AND(G36=5,H36=3),AND(G36=5,H36=4),AND(G36=4,H36=4),AND(G36=3,H36=4),AND(G36=5,H36=5),AND(G36=4,H36=5),AND(G36=3,H36=5),AND(G36=2,H36=5)),"EXTREMO",""))))</f>
      </c>
      <c r="J36" s="65"/>
      <c r="K36" s="176">
        <f>('R5 PR'!$A$81)*1</f>
        <v>1</v>
      </c>
      <c r="L36" s="176">
        <f>('R5 PR'!$H$81)*1</f>
        <v>1</v>
      </c>
      <c r="M36" s="170" t="str">
        <f>IF(OR(AND(K36=1,L36=1),AND(K36=2,L36=1),AND(K36=1,L36=2),AND(K36=2,L36=2),AND(K36=3,L36=1)),"BAJO",IF(OR(AND(K36=4,L36=1),AND(K36=3,L36=2),AND(K36=2,L36=3),AND(K36=1,L36=3)),"MODERADO",IF(OR(AND(K36=5,L36=1),AND(K36=5,L36=2),AND(K36=4,L36=2),AND(K36=4,L36=3),AND(K36=3,L36=3),AND(K36=2,L36=4),AND(K36=1,L36=4),AND(K36=1,L36=5)),"ALTO",IF(OR(AND(K36=5,L36=3),AND(K36=5,L36=4),AND(K36=4,L36=4),AND(K36=3,L36=4),AND(K36=5,L36=5),AND(K36=4,L36=5),AND(K36=3,L36=5),AND(K36=2,L36=5)),"EXTREMO",""))))</f>
        <v>BAJO</v>
      </c>
      <c r="N36" s="166"/>
      <c r="O36" s="63"/>
      <c r="P36" s="63"/>
      <c r="Q36" s="63"/>
      <c r="R36" s="66"/>
      <c r="S36" s="66"/>
      <c r="T36" s="67"/>
      <c r="U36" s="228"/>
      <c r="V36" s="228"/>
      <c r="W36" s="228"/>
      <c r="X36" s="228"/>
      <c r="Y36" s="228"/>
      <c r="Z36" s="228"/>
      <c r="AA36" s="228"/>
    </row>
    <row r="37" spans="1:27" s="61" customFormat="1" ht="78" customHeight="1" hidden="1">
      <c r="A37" s="169"/>
      <c r="B37" s="171"/>
      <c r="C37" s="167"/>
      <c r="D37" s="172"/>
      <c r="E37" s="64"/>
      <c r="F37" s="64"/>
      <c r="G37" s="167"/>
      <c r="H37" s="167"/>
      <c r="I37" s="170"/>
      <c r="J37" s="65"/>
      <c r="K37" s="177"/>
      <c r="L37" s="177"/>
      <c r="M37" s="170"/>
      <c r="N37" s="166"/>
      <c r="O37" s="68"/>
      <c r="P37" s="68"/>
      <c r="Q37" s="63"/>
      <c r="R37" s="66"/>
      <c r="S37" s="66"/>
      <c r="T37" s="67"/>
      <c r="U37" s="228"/>
      <c r="V37" s="228"/>
      <c r="W37" s="228"/>
      <c r="X37" s="228"/>
      <c r="Y37" s="228"/>
      <c r="Z37" s="228"/>
      <c r="AA37" s="228"/>
    </row>
    <row r="38" spans="1:27" s="61" customFormat="1" ht="78" customHeight="1" hidden="1">
      <c r="A38" s="169"/>
      <c r="B38" s="171"/>
      <c r="C38" s="167"/>
      <c r="D38" s="172"/>
      <c r="E38" s="64"/>
      <c r="F38" s="64"/>
      <c r="G38" s="167"/>
      <c r="H38" s="167"/>
      <c r="I38" s="170"/>
      <c r="J38" s="65"/>
      <c r="K38" s="177"/>
      <c r="L38" s="177"/>
      <c r="M38" s="170"/>
      <c r="N38" s="166"/>
      <c r="O38" s="68"/>
      <c r="P38" s="68"/>
      <c r="Q38" s="63"/>
      <c r="R38" s="66"/>
      <c r="S38" s="66"/>
      <c r="T38" s="67"/>
      <c r="U38" s="228"/>
      <c r="V38" s="228"/>
      <c r="W38" s="228"/>
      <c r="X38" s="228"/>
      <c r="Y38" s="228"/>
      <c r="Z38" s="228"/>
      <c r="AA38" s="228"/>
    </row>
    <row r="39" spans="1:27" s="61" customFormat="1" ht="78" customHeight="1" hidden="1">
      <c r="A39" s="169"/>
      <c r="B39" s="171"/>
      <c r="C39" s="167"/>
      <c r="D39" s="172"/>
      <c r="E39" s="64"/>
      <c r="F39" s="64"/>
      <c r="G39" s="167"/>
      <c r="H39" s="167"/>
      <c r="I39" s="170"/>
      <c r="J39" s="65"/>
      <c r="K39" s="177"/>
      <c r="L39" s="177"/>
      <c r="M39" s="170"/>
      <c r="N39" s="166"/>
      <c r="O39" s="68"/>
      <c r="P39" s="68"/>
      <c r="Q39" s="63"/>
      <c r="R39" s="66"/>
      <c r="S39" s="66"/>
      <c r="T39" s="67"/>
      <c r="U39" s="228"/>
      <c r="V39" s="228"/>
      <c r="W39" s="228"/>
      <c r="X39" s="228"/>
      <c r="Y39" s="228"/>
      <c r="Z39" s="228"/>
      <c r="AA39" s="228"/>
    </row>
    <row r="40" spans="1:27" s="61" customFormat="1" ht="78" customHeight="1" hidden="1">
      <c r="A40" s="169"/>
      <c r="B40" s="171"/>
      <c r="C40" s="167"/>
      <c r="D40" s="172"/>
      <c r="E40" s="64"/>
      <c r="F40" s="69"/>
      <c r="G40" s="167"/>
      <c r="H40" s="167"/>
      <c r="I40" s="170"/>
      <c r="J40" s="65"/>
      <c r="K40" s="177"/>
      <c r="L40" s="177"/>
      <c r="M40" s="170"/>
      <c r="N40" s="166"/>
      <c r="O40" s="65"/>
      <c r="P40" s="65"/>
      <c r="Q40" s="70"/>
      <c r="R40" s="70"/>
      <c r="S40" s="67"/>
      <c r="T40" s="67"/>
      <c r="U40" s="228"/>
      <c r="V40" s="228"/>
      <c r="W40" s="228"/>
      <c r="X40" s="228"/>
      <c r="Y40" s="228"/>
      <c r="Z40" s="228"/>
      <c r="AA40" s="228"/>
    </row>
    <row r="41" spans="1:27" s="62" customFormat="1" ht="86.25" customHeight="1" hidden="1">
      <c r="A41" s="255" t="s">
        <v>133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7"/>
    </row>
    <row r="42" spans="1:27" s="61" customFormat="1" ht="78" customHeight="1" hidden="1">
      <c r="A42" s="169"/>
      <c r="B42" s="171"/>
      <c r="C42" s="167"/>
      <c r="D42" s="172"/>
      <c r="E42" s="64"/>
      <c r="F42" s="64"/>
      <c r="G42" s="167"/>
      <c r="H42" s="167"/>
      <c r="I42" s="170">
        <f>IF(OR(AND(G42=1,H42=1),AND(G42=2,H42=1),AND(G42=1,H42=2),AND(G42=2,H42=2),AND(G42=3,H42=1)),"BAJO",IF(OR(AND(G42=4,H42=1),AND(G42=3,H42=2),AND(G42=2,H42=3),AND(G42=1,H42=3)),"MODERADO",IF(OR(AND(G42=5,H42=1),AND(G42=5,H42=2),AND(G42=4,H42=2),AND(G42=4,H42=3),AND(G42=3,H42=3),AND(G42=2,H42=4),AND(G42=1,H42=4),AND(G42=1,H42=5)),"ALTO",IF(OR(AND(G42=5,H42=3),AND(G42=5,H42=4),AND(G42=4,H42=4),AND(G42=3,H42=4),AND(G42=5,H42=5),AND(G42=4,H42=5),AND(G42=3,H42=5),AND(G42=2,H42=5)),"EXTREMO",""))))</f>
      </c>
      <c r="J42" s="65"/>
      <c r="K42" s="176">
        <f>('R1 PRY'!$A$81)*1</f>
        <v>1</v>
      </c>
      <c r="L42" s="176">
        <f>('R1 PRY'!$H$81)*1</f>
        <v>1</v>
      </c>
      <c r="M42" s="170" t="str">
        <f>IF(OR(AND(K42=1,L42=1),AND(K42=2,L42=1),AND(K42=1,L42=2),AND(K42=2,L42=2),AND(K42=3,L42=1)),"BAJO",IF(OR(AND(K42=4,L42=1),AND(K42=3,L42=2),AND(K42=2,L42=3),AND(K42=1,L42=3)),"MODERADO",IF(OR(AND(K42=5,L42=1),AND(K42=5,L42=2),AND(K42=4,L42=2),AND(K42=4,L42=3),AND(K42=3,L42=3),AND(K42=2,L42=4),AND(K42=1,L42=4),AND(K42=1,L42=5)),"ALTO",IF(OR(AND(K42=5,L42=3),AND(K42=5,L42=4),AND(K42=4,L42=4),AND(K42=3,L42=4),AND(K42=5,L42=5),AND(K42=4,L42=5),AND(K42=3,L42=5),AND(K42=2,L42=5)),"EXTREMO",""))))</f>
        <v>BAJO</v>
      </c>
      <c r="N42" s="166"/>
      <c r="O42" s="63"/>
      <c r="P42" s="63"/>
      <c r="Q42" s="63"/>
      <c r="R42" s="66"/>
      <c r="S42" s="66"/>
      <c r="T42" s="67"/>
      <c r="U42" s="228"/>
      <c r="V42" s="228"/>
      <c r="W42" s="228"/>
      <c r="X42" s="228"/>
      <c r="Y42" s="228"/>
      <c r="Z42" s="228"/>
      <c r="AA42" s="228"/>
    </row>
    <row r="43" spans="1:27" s="61" customFormat="1" ht="78" customHeight="1" hidden="1">
      <c r="A43" s="169"/>
      <c r="B43" s="171"/>
      <c r="C43" s="167"/>
      <c r="D43" s="172"/>
      <c r="E43" s="64"/>
      <c r="F43" s="64"/>
      <c r="G43" s="167"/>
      <c r="H43" s="167"/>
      <c r="I43" s="170"/>
      <c r="J43" s="65"/>
      <c r="K43" s="177"/>
      <c r="L43" s="177"/>
      <c r="M43" s="170"/>
      <c r="N43" s="166"/>
      <c r="O43" s="68"/>
      <c r="P43" s="68"/>
      <c r="Q43" s="63"/>
      <c r="R43" s="66"/>
      <c r="S43" s="66"/>
      <c r="T43" s="67"/>
      <c r="U43" s="228"/>
      <c r="V43" s="228"/>
      <c r="W43" s="228"/>
      <c r="X43" s="228"/>
      <c r="Y43" s="228"/>
      <c r="Z43" s="228"/>
      <c r="AA43" s="228"/>
    </row>
    <row r="44" spans="1:27" s="61" customFormat="1" ht="78" customHeight="1" hidden="1">
      <c r="A44" s="169"/>
      <c r="B44" s="171"/>
      <c r="C44" s="167"/>
      <c r="D44" s="172"/>
      <c r="E44" s="64"/>
      <c r="F44" s="64"/>
      <c r="G44" s="167"/>
      <c r="H44" s="167"/>
      <c r="I44" s="170"/>
      <c r="J44" s="65"/>
      <c r="K44" s="177"/>
      <c r="L44" s="177"/>
      <c r="M44" s="170"/>
      <c r="N44" s="166"/>
      <c r="O44" s="68"/>
      <c r="P44" s="68"/>
      <c r="Q44" s="63"/>
      <c r="R44" s="66"/>
      <c r="S44" s="66"/>
      <c r="T44" s="67"/>
      <c r="U44" s="228"/>
      <c r="V44" s="228"/>
      <c r="W44" s="228"/>
      <c r="X44" s="228"/>
      <c r="Y44" s="228"/>
      <c r="Z44" s="228"/>
      <c r="AA44" s="228"/>
    </row>
    <row r="45" spans="1:27" s="61" customFormat="1" ht="78" customHeight="1" hidden="1">
      <c r="A45" s="169"/>
      <c r="B45" s="171"/>
      <c r="C45" s="167"/>
      <c r="D45" s="172"/>
      <c r="E45" s="64"/>
      <c r="F45" s="64"/>
      <c r="G45" s="167"/>
      <c r="H45" s="167"/>
      <c r="I45" s="170"/>
      <c r="J45" s="65"/>
      <c r="K45" s="177"/>
      <c r="L45" s="177"/>
      <c r="M45" s="170"/>
      <c r="N45" s="166"/>
      <c r="O45" s="68"/>
      <c r="P45" s="68"/>
      <c r="Q45" s="63"/>
      <c r="R45" s="66"/>
      <c r="S45" s="66"/>
      <c r="T45" s="67"/>
      <c r="U45" s="228"/>
      <c r="V45" s="228"/>
      <c r="W45" s="228"/>
      <c r="X45" s="228"/>
      <c r="Y45" s="228"/>
      <c r="Z45" s="228"/>
      <c r="AA45" s="228"/>
    </row>
    <row r="46" spans="1:27" s="61" customFormat="1" ht="78" customHeight="1" hidden="1">
      <c r="A46" s="169"/>
      <c r="B46" s="171"/>
      <c r="C46" s="167"/>
      <c r="D46" s="172"/>
      <c r="E46" s="64"/>
      <c r="F46" s="69"/>
      <c r="G46" s="167"/>
      <c r="H46" s="167"/>
      <c r="I46" s="170"/>
      <c r="J46" s="65"/>
      <c r="K46" s="177"/>
      <c r="L46" s="177"/>
      <c r="M46" s="170"/>
      <c r="N46" s="166"/>
      <c r="O46" s="65"/>
      <c r="P46" s="65"/>
      <c r="Q46" s="70"/>
      <c r="R46" s="70"/>
      <c r="S46" s="67"/>
      <c r="T46" s="67"/>
      <c r="U46" s="228"/>
      <c r="V46" s="228"/>
      <c r="W46" s="228"/>
      <c r="X46" s="228"/>
      <c r="Y46" s="228"/>
      <c r="Z46" s="228"/>
      <c r="AA46" s="228"/>
    </row>
    <row r="47" spans="1:27" s="61" customFormat="1" ht="78" customHeight="1" hidden="1">
      <c r="A47" s="169"/>
      <c r="B47" s="171"/>
      <c r="C47" s="167"/>
      <c r="D47" s="172"/>
      <c r="E47" s="64"/>
      <c r="F47" s="64"/>
      <c r="G47" s="167"/>
      <c r="H47" s="167"/>
      <c r="I47" s="170">
        <f>IF(OR(AND(G47=1,H47=1),AND(G47=2,H47=1),AND(G47=1,H47=2),AND(G47=2,H47=2),AND(G47=3,H47=1)),"BAJO",IF(OR(AND(G47=4,H47=1),AND(G47=3,H47=2),AND(G47=2,H47=3),AND(G47=1,H47=3)),"MODERADO",IF(OR(AND(G47=5,H47=1),AND(G47=5,H47=2),AND(G47=4,H47=2),AND(G47=4,H47=3),AND(G47=3,H47=3),AND(G47=2,H47=4),AND(G47=1,H47=4),AND(G47=1,H47=5)),"ALTO",IF(OR(AND(G47=5,H47=3),AND(G47=5,H47=4),AND(G47=4,H47=4),AND(G47=3,H47=4),AND(G47=5,H47=5),AND(G47=4,H47=5),AND(G47=3,H47=5),AND(G47=2,H47=5)),"EXTREMO",""))))</f>
      </c>
      <c r="J47" s="65"/>
      <c r="K47" s="176">
        <f>('R2 PRY'!$A$81)*1</f>
        <v>1</v>
      </c>
      <c r="L47" s="176">
        <f>('R2 PRY'!$H$81)*1</f>
        <v>1</v>
      </c>
      <c r="M47" s="170" t="str">
        <f>IF(OR(AND(K47=1,L47=1),AND(K47=2,L47=1),AND(K47=1,L47=2),AND(K47=2,L47=2),AND(K47=3,L47=1)),"BAJO",IF(OR(AND(K47=4,L47=1),AND(K47=3,L47=2),AND(K47=2,L47=3),AND(K47=1,L47=3)),"MODERADO",IF(OR(AND(K47=5,L47=1),AND(K47=5,L47=2),AND(K47=4,L47=2),AND(K47=4,L47=3),AND(K47=3,L47=3),AND(K47=2,L47=4),AND(K47=1,L47=4),AND(K47=1,L47=5)),"ALTO",IF(OR(AND(K47=5,L47=3),AND(K47=5,L47=4),AND(K47=4,L47=4),AND(K47=3,L47=4),AND(K47=5,L47=5),AND(K47=4,L47=5),AND(K47=3,L47=5),AND(K47=2,L47=5)),"EXTREMO",""))))</f>
        <v>BAJO</v>
      </c>
      <c r="N47" s="166"/>
      <c r="O47" s="63"/>
      <c r="P47" s="63"/>
      <c r="Q47" s="63"/>
      <c r="R47" s="66"/>
      <c r="S47" s="66"/>
      <c r="T47" s="67"/>
      <c r="U47" s="228"/>
      <c r="V47" s="228"/>
      <c r="W47" s="228"/>
      <c r="X47" s="228"/>
      <c r="Y47" s="228"/>
      <c r="Z47" s="228"/>
      <c r="AA47" s="228"/>
    </row>
    <row r="48" spans="1:27" s="61" customFormat="1" ht="78" customHeight="1" hidden="1">
      <c r="A48" s="169"/>
      <c r="B48" s="171"/>
      <c r="C48" s="167"/>
      <c r="D48" s="172"/>
      <c r="E48" s="64"/>
      <c r="F48" s="64"/>
      <c r="G48" s="167"/>
      <c r="H48" s="167"/>
      <c r="I48" s="170"/>
      <c r="J48" s="65"/>
      <c r="K48" s="177"/>
      <c r="L48" s="177"/>
      <c r="M48" s="170"/>
      <c r="N48" s="166"/>
      <c r="O48" s="68"/>
      <c r="P48" s="68"/>
      <c r="Q48" s="63"/>
      <c r="R48" s="66"/>
      <c r="S48" s="66"/>
      <c r="T48" s="67"/>
      <c r="U48" s="228"/>
      <c r="V48" s="228"/>
      <c r="W48" s="228"/>
      <c r="X48" s="228"/>
      <c r="Y48" s="228"/>
      <c r="Z48" s="228"/>
      <c r="AA48" s="228"/>
    </row>
    <row r="49" spans="1:27" s="61" customFormat="1" ht="78" customHeight="1" hidden="1">
      <c r="A49" s="169"/>
      <c r="B49" s="171"/>
      <c r="C49" s="167"/>
      <c r="D49" s="172"/>
      <c r="E49" s="64"/>
      <c r="F49" s="64"/>
      <c r="G49" s="167"/>
      <c r="H49" s="167"/>
      <c r="I49" s="170"/>
      <c r="J49" s="65"/>
      <c r="K49" s="177"/>
      <c r="L49" s="177"/>
      <c r="M49" s="170"/>
      <c r="N49" s="166"/>
      <c r="O49" s="68"/>
      <c r="P49" s="68"/>
      <c r="Q49" s="63"/>
      <c r="R49" s="66"/>
      <c r="S49" s="66"/>
      <c r="T49" s="67"/>
      <c r="U49" s="228"/>
      <c r="V49" s="228"/>
      <c r="W49" s="228"/>
      <c r="X49" s="228"/>
      <c r="Y49" s="228"/>
      <c r="Z49" s="228"/>
      <c r="AA49" s="228"/>
    </row>
    <row r="50" spans="1:27" s="61" customFormat="1" ht="78" customHeight="1" hidden="1">
      <c r="A50" s="169"/>
      <c r="B50" s="171"/>
      <c r="C50" s="167"/>
      <c r="D50" s="172"/>
      <c r="E50" s="64"/>
      <c r="F50" s="64"/>
      <c r="G50" s="167"/>
      <c r="H50" s="167"/>
      <c r="I50" s="170"/>
      <c r="J50" s="65"/>
      <c r="K50" s="177"/>
      <c r="L50" s="177"/>
      <c r="M50" s="170"/>
      <c r="N50" s="166"/>
      <c r="O50" s="68"/>
      <c r="P50" s="68"/>
      <c r="Q50" s="63"/>
      <c r="R50" s="66"/>
      <c r="S50" s="66"/>
      <c r="T50" s="67"/>
      <c r="U50" s="228"/>
      <c r="V50" s="228"/>
      <c r="W50" s="228"/>
      <c r="X50" s="228"/>
      <c r="Y50" s="228"/>
      <c r="Z50" s="228"/>
      <c r="AA50" s="228"/>
    </row>
    <row r="51" spans="1:27" s="61" customFormat="1" ht="78" customHeight="1" hidden="1">
      <c r="A51" s="169"/>
      <c r="B51" s="171"/>
      <c r="C51" s="167"/>
      <c r="D51" s="172"/>
      <c r="E51" s="64"/>
      <c r="F51" s="69"/>
      <c r="G51" s="167"/>
      <c r="H51" s="167"/>
      <c r="I51" s="170"/>
      <c r="J51" s="65"/>
      <c r="K51" s="177"/>
      <c r="L51" s="177"/>
      <c r="M51" s="170"/>
      <c r="N51" s="166"/>
      <c r="O51" s="65"/>
      <c r="P51" s="65"/>
      <c r="Q51" s="70"/>
      <c r="R51" s="70"/>
      <c r="S51" s="67"/>
      <c r="T51" s="67"/>
      <c r="U51" s="228"/>
      <c r="V51" s="228"/>
      <c r="W51" s="228"/>
      <c r="X51" s="228"/>
      <c r="Y51" s="228"/>
      <c r="Z51" s="228"/>
      <c r="AA51" s="228"/>
    </row>
    <row r="52" spans="1:27" s="61" customFormat="1" ht="78" customHeight="1" hidden="1">
      <c r="A52" s="169"/>
      <c r="B52" s="171"/>
      <c r="C52" s="167"/>
      <c r="D52" s="172"/>
      <c r="E52" s="64"/>
      <c r="F52" s="64"/>
      <c r="G52" s="167"/>
      <c r="H52" s="167"/>
      <c r="I52" s="170">
        <f>IF(OR(AND(G52=1,H52=1),AND(G52=2,H52=1),AND(G52=1,H52=2),AND(G52=2,H52=2),AND(G52=3,H52=1)),"BAJO",IF(OR(AND(G52=4,H52=1),AND(G52=3,H52=2),AND(G52=2,H52=3),AND(G52=1,H52=3)),"MODERADO",IF(OR(AND(G52=5,H52=1),AND(G52=5,H52=2),AND(G52=4,H52=2),AND(G52=4,H52=3),AND(G52=3,H52=3),AND(G52=2,H52=4),AND(G52=1,H52=4),AND(G52=1,H52=5)),"ALTO",IF(OR(AND(G52=5,H52=3),AND(G52=5,H52=4),AND(G52=4,H52=4),AND(G52=3,H52=4),AND(G52=5,H52=5),AND(G52=4,H52=5),AND(G52=3,H52=5),AND(G52=2,H52=5)),"EXTREMO",""))))</f>
      </c>
      <c r="J52" s="65"/>
      <c r="K52" s="176">
        <f>('R3 PRY'!$A$81)*1</f>
        <v>1</v>
      </c>
      <c r="L52" s="176">
        <f>('R3 PRY'!$H$81)*1</f>
        <v>1</v>
      </c>
      <c r="M52" s="170" t="str">
        <f>IF(OR(AND(K52=1,L52=1),AND(K52=2,L52=1),AND(K52=1,L52=2),AND(K52=2,L52=2),AND(K52=3,L52=1)),"BAJO",IF(OR(AND(K52=4,L52=1),AND(K52=3,L52=2),AND(K52=2,L52=3),AND(K52=1,L52=3)),"MODERADO",IF(OR(AND(K52=5,L52=1),AND(K52=5,L52=2),AND(K52=4,L52=2),AND(K52=4,L52=3),AND(K52=3,L52=3),AND(K52=2,L52=4),AND(K52=1,L52=4),AND(K52=1,L52=5)),"ALTO",IF(OR(AND(K52=5,L52=3),AND(K52=5,L52=4),AND(K52=4,L52=4),AND(K52=3,L52=4),AND(K52=5,L52=5),AND(K52=4,L52=5),AND(K52=3,L52=5),AND(K52=2,L52=5)),"EXTREMO",""))))</f>
        <v>BAJO</v>
      </c>
      <c r="N52" s="166"/>
      <c r="O52" s="63"/>
      <c r="P52" s="63"/>
      <c r="Q52" s="63"/>
      <c r="R52" s="66"/>
      <c r="S52" s="66"/>
      <c r="T52" s="67"/>
      <c r="U52" s="228"/>
      <c r="V52" s="228"/>
      <c r="W52" s="228"/>
      <c r="X52" s="228"/>
      <c r="Y52" s="228"/>
      <c r="Z52" s="228"/>
      <c r="AA52" s="228"/>
    </row>
    <row r="53" spans="1:27" s="61" customFormat="1" ht="78" customHeight="1" hidden="1">
      <c r="A53" s="169"/>
      <c r="B53" s="171"/>
      <c r="C53" s="167"/>
      <c r="D53" s="172"/>
      <c r="E53" s="64"/>
      <c r="F53" s="64"/>
      <c r="G53" s="167"/>
      <c r="H53" s="167"/>
      <c r="I53" s="170"/>
      <c r="J53" s="65"/>
      <c r="K53" s="177"/>
      <c r="L53" s="177"/>
      <c r="M53" s="170"/>
      <c r="N53" s="166"/>
      <c r="O53" s="68"/>
      <c r="P53" s="68"/>
      <c r="Q53" s="63"/>
      <c r="R53" s="66"/>
      <c r="S53" s="66"/>
      <c r="T53" s="67"/>
      <c r="U53" s="228"/>
      <c r="V53" s="228"/>
      <c r="W53" s="228"/>
      <c r="X53" s="228"/>
      <c r="Y53" s="228"/>
      <c r="Z53" s="228"/>
      <c r="AA53" s="228"/>
    </row>
    <row r="54" spans="1:27" s="61" customFormat="1" ht="78" customHeight="1" hidden="1">
      <c r="A54" s="169"/>
      <c r="B54" s="171"/>
      <c r="C54" s="167"/>
      <c r="D54" s="172"/>
      <c r="E54" s="64"/>
      <c r="F54" s="64"/>
      <c r="G54" s="167"/>
      <c r="H54" s="167"/>
      <c r="I54" s="170"/>
      <c r="J54" s="65"/>
      <c r="K54" s="177"/>
      <c r="L54" s="177"/>
      <c r="M54" s="170"/>
      <c r="N54" s="166"/>
      <c r="O54" s="68"/>
      <c r="P54" s="68"/>
      <c r="Q54" s="63"/>
      <c r="R54" s="66"/>
      <c r="S54" s="66"/>
      <c r="T54" s="67"/>
      <c r="U54" s="228"/>
      <c r="V54" s="228"/>
      <c r="W54" s="228"/>
      <c r="X54" s="228"/>
      <c r="Y54" s="228"/>
      <c r="Z54" s="228"/>
      <c r="AA54" s="228"/>
    </row>
    <row r="55" spans="1:27" s="61" customFormat="1" ht="78" customHeight="1" hidden="1">
      <c r="A55" s="169"/>
      <c r="B55" s="171"/>
      <c r="C55" s="167"/>
      <c r="D55" s="172"/>
      <c r="E55" s="64"/>
      <c r="F55" s="64"/>
      <c r="G55" s="167"/>
      <c r="H55" s="167"/>
      <c r="I55" s="170"/>
      <c r="J55" s="65"/>
      <c r="K55" s="177"/>
      <c r="L55" s="177"/>
      <c r="M55" s="170"/>
      <c r="N55" s="166"/>
      <c r="O55" s="68"/>
      <c r="P55" s="68"/>
      <c r="Q55" s="63"/>
      <c r="R55" s="66"/>
      <c r="S55" s="66"/>
      <c r="T55" s="67"/>
      <c r="U55" s="228"/>
      <c r="V55" s="228"/>
      <c r="W55" s="228"/>
      <c r="X55" s="228"/>
      <c r="Y55" s="228"/>
      <c r="Z55" s="228"/>
      <c r="AA55" s="228"/>
    </row>
    <row r="56" spans="1:27" s="61" customFormat="1" ht="78" customHeight="1" hidden="1">
      <c r="A56" s="169"/>
      <c r="B56" s="171"/>
      <c r="C56" s="167"/>
      <c r="D56" s="172"/>
      <c r="E56" s="64"/>
      <c r="F56" s="69"/>
      <c r="G56" s="167"/>
      <c r="H56" s="167"/>
      <c r="I56" s="170"/>
      <c r="J56" s="65"/>
      <c r="K56" s="177"/>
      <c r="L56" s="177"/>
      <c r="M56" s="170"/>
      <c r="N56" s="166"/>
      <c r="O56" s="65"/>
      <c r="P56" s="65"/>
      <c r="Q56" s="70"/>
      <c r="R56" s="70"/>
      <c r="S56" s="67"/>
      <c r="T56" s="67"/>
      <c r="U56" s="228"/>
      <c r="V56" s="228"/>
      <c r="W56" s="228"/>
      <c r="X56" s="228"/>
      <c r="Y56" s="228"/>
      <c r="Z56" s="228"/>
      <c r="AA56" s="228"/>
    </row>
    <row r="57" spans="1:27" s="61" customFormat="1" ht="78" customHeight="1" hidden="1">
      <c r="A57" s="235"/>
      <c r="B57" s="238"/>
      <c r="C57" s="173"/>
      <c r="D57" s="241"/>
      <c r="E57" s="64"/>
      <c r="F57" s="64"/>
      <c r="G57" s="173"/>
      <c r="H57" s="173"/>
      <c r="I57" s="245">
        <f>IF(OR(AND(G57=1,H57=1),AND(G57=2,H57=1),AND(G57=1,H57=2),AND(G57=2,H57=2),AND(G57=3,H57=1)),"BAJO",IF(OR(AND(G57=4,H57=1),AND(G57=3,H57=2),AND(G57=2,H57=3),AND(G57=1,H57=3)),"MODERADO",IF(OR(AND(G57=5,H57=1),AND(G57=5,H57=2),AND(G57=4,H57=2),AND(G57=4,H57=3),AND(G57=3,H57=3),AND(G57=2,H57=4),AND(G57=1,H57=4),AND(G57=1,H57=5)),"ALTO",IF(OR(AND(G57=5,H57=3),AND(G57=5,H57=4),AND(G57=4,H57=4),AND(G57=3,H57=4),AND(G57=5,H57=5),AND(G57=4,H57=5),AND(G57=3,H57=5),AND(G57=2,H57=5)),"EXTREMO",""))))</f>
      </c>
      <c r="J57" s="65"/>
      <c r="K57" s="176">
        <f>('R4 PRY'!$A$81)*1</f>
        <v>1</v>
      </c>
      <c r="L57" s="176">
        <f>('R4 PRY'!$H$81)*1</f>
        <v>1</v>
      </c>
      <c r="M57" s="245" t="str">
        <f>IF(OR(AND(K57=1,L57=1),AND(K57=2,L57=1),AND(K57=1,L57=2),AND(K57=2,L57=2),AND(K57=3,L57=1)),"BAJO",IF(OR(AND(K57=4,L57=1),AND(K57=3,L57=2),AND(K57=2,L57=3),AND(K57=1,L57=3)),"MODERADO",IF(OR(AND(K57=5,L57=1),AND(K57=5,L57=2),AND(K57=4,L57=2),AND(K57=4,L57=3),AND(K57=3,L57=3),AND(K57=2,L57=4),AND(K57=1,L57=4),AND(K57=1,L57=5)),"ALTO",IF(OR(AND(K57=5,L57=3),AND(K57=5,L57=4),AND(K57=4,L57=4),AND(K57=3,L57=4),AND(K57=5,L57=5),AND(K57=4,L57=5),AND(K57=3,L57=5),AND(K57=2,L57=5)),"EXTREMO",""))))</f>
        <v>BAJO</v>
      </c>
      <c r="N57" s="279"/>
      <c r="O57" s="63"/>
      <c r="P57" s="63"/>
      <c r="Q57" s="63"/>
      <c r="R57" s="66"/>
      <c r="S57" s="66"/>
      <c r="T57" s="67"/>
      <c r="U57" s="269"/>
      <c r="V57" s="269"/>
      <c r="W57" s="269"/>
      <c r="X57" s="269"/>
      <c r="Y57" s="269"/>
      <c r="Z57" s="269"/>
      <c r="AA57" s="269"/>
    </row>
    <row r="58" spans="1:27" s="61" customFormat="1" ht="78" customHeight="1" hidden="1">
      <c r="A58" s="236"/>
      <c r="B58" s="239"/>
      <c r="C58" s="174"/>
      <c r="D58" s="242"/>
      <c r="E58" s="64"/>
      <c r="F58" s="64"/>
      <c r="G58" s="174"/>
      <c r="H58" s="174"/>
      <c r="I58" s="246"/>
      <c r="J58" s="65"/>
      <c r="K58" s="177"/>
      <c r="L58" s="177"/>
      <c r="M58" s="246"/>
      <c r="N58" s="280"/>
      <c r="O58" s="68"/>
      <c r="P58" s="68"/>
      <c r="Q58" s="63"/>
      <c r="R58" s="66"/>
      <c r="S58" s="66"/>
      <c r="T58" s="67"/>
      <c r="U58" s="270"/>
      <c r="V58" s="270"/>
      <c r="W58" s="270"/>
      <c r="X58" s="270"/>
      <c r="Y58" s="270"/>
      <c r="Z58" s="270"/>
      <c r="AA58" s="270"/>
    </row>
    <row r="59" spans="1:27" s="61" customFormat="1" ht="78" customHeight="1" hidden="1">
      <c r="A59" s="236"/>
      <c r="B59" s="239"/>
      <c r="C59" s="174"/>
      <c r="D59" s="242"/>
      <c r="E59" s="64"/>
      <c r="F59" s="64"/>
      <c r="G59" s="174"/>
      <c r="H59" s="174"/>
      <c r="I59" s="246"/>
      <c r="J59" s="65"/>
      <c r="K59" s="177"/>
      <c r="L59" s="177"/>
      <c r="M59" s="246"/>
      <c r="N59" s="280"/>
      <c r="O59" s="68"/>
      <c r="P59" s="68"/>
      <c r="Q59" s="63"/>
      <c r="R59" s="66"/>
      <c r="S59" s="66"/>
      <c r="T59" s="67"/>
      <c r="U59" s="270"/>
      <c r="V59" s="270"/>
      <c r="W59" s="270"/>
      <c r="X59" s="270"/>
      <c r="Y59" s="270"/>
      <c r="Z59" s="270"/>
      <c r="AA59" s="270"/>
    </row>
    <row r="60" spans="1:27" s="61" customFormat="1" ht="78" customHeight="1" hidden="1">
      <c r="A60" s="236"/>
      <c r="B60" s="239"/>
      <c r="C60" s="174"/>
      <c r="D60" s="242"/>
      <c r="E60" s="64"/>
      <c r="F60" s="64"/>
      <c r="G60" s="174"/>
      <c r="H60" s="174"/>
      <c r="I60" s="246"/>
      <c r="J60" s="65"/>
      <c r="K60" s="177"/>
      <c r="L60" s="177"/>
      <c r="M60" s="246"/>
      <c r="N60" s="280"/>
      <c r="O60" s="68"/>
      <c r="P60" s="68"/>
      <c r="Q60" s="63"/>
      <c r="R60" s="66"/>
      <c r="S60" s="66"/>
      <c r="T60" s="67"/>
      <c r="U60" s="270"/>
      <c r="V60" s="270"/>
      <c r="W60" s="270"/>
      <c r="X60" s="270"/>
      <c r="Y60" s="270"/>
      <c r="Z60" s="270"/>
      <c r="AA60" s="270"/>
    </row>
    <row r="61" spans="1:27" s="61" customFormat="1" ht="78" customHeight="1" hidden="1">
      <c r="A61" s="237"/>
      <c r="B61" s="240"/>
      <c r="C61" s="175"/>
      <c r="D61" s="243"/>
      <c r="E61" s="64"/>
      <c r="F61" s="69"/>
      <c r="G61" s="175"/>
      <c r="H61" s="175"/>
      <c r="I61" s="247"/>
      <c r="J61" s="65"/>
      <c r="K61" s="177"/>
      <c r="L61" s="177"/>
      <c r="M61" s="247"/>
      <c r="N61" s="281"/>
      <c r="O61" s="65"/>
      <c r="P61" s="65"/>
      <c r="Q61" s="70"/>
      <c r="R61" s="70"/>
      <c r="S61" s="67"/>
      <c r="T61" s="67"/>
      <c r="U61" s="271"/>
      <c r="V61" s="271"/>
      <c r="W61" s="271"/>
      <c r="X61" s="271"/>
      <c r="Y61" s="271"/>
      <c r="Z61" s="271"/>
      <c r="AA61" s="271"/>
    </row>
    <row r="62" spans="1:27" s="61" customFormat="1" ht="78" customHeight="1" hidden="1">
      <c r="A62" s="235"/>
      <c r="B62" s="238"/>
      <c r="C62" s="173"/>
      <c r="D62" s="241"/>
      <c r="E62" s="64"/>
      <c r="F62" s="64"/>
      <c r="G62" s="173"/>
      <c r="H62" s="173"/>
      <c r="I62" s="245">
        <f>IF(OR(AND(G62=1,H62=1),AND(G62=2,H62=1),AND(G62=1,H62=2),AND(G62=2,H62=2),AND(G62=3,H62=1)),"BAJO",IF(OR(AND(G62=4,H62=1),AND(G62=3,H62=2),AND(G62=2,H62=3),AND(G62=1,H62=3)),"MODERADO",IF(OR(AND(G62=5,H62=1),AND(G62=5,H62=2),AND(G62=4,H62=2),AND(G62=4,H62=3),AND(G62=3,H62=3),AND(G62=2,H62=4),AND(G62=1,H62=4),AND(G62=1,H62=5)),"ALTO",IF(OR(AND(G62=5,H62=3),AND(G62=5,H62=4),AND(G62=4,H62=4),AND(G62=3,H62=4),AND(G62=5,H62=5),AND(G62=4,H62=5),AND(G62=3,H62=5),AND(G62=2,H62=5)),"EXTREMO",""))))</f>
      </c>
      <c r="J62" s="65"/>
      <c r="K62" s="176">
        <f>('R5 PRY'!$A$81)*1</f>
        <v>1</v>
      </c>
      <c r="L62" s="176">
        <f>('R5 PRY'!$H$81)*1</f>
        <v>1</v>
      </c>
      <c r="M62" s="245" t="str">
        <f>IF(OR(AND(K62=1,L62=1),AND(K62=2,L62=1),AND(K62=1,L62=2),AND(K62=2,L62=2),AND(K62=3,L62=1)),"BAJO",IF(OR(AND(K62=4,L62=1),AND(K62=3,L62=2),AND(K62=2,L62=3),AND(K62=1,L62=3)),"MODERADO",IF(OR(AND(K62=5,L62=1),AND(K62=5,L62=2),AND(K62=4,L62=2),AND(K62=4,L62=3),AND(K62=3,L62=3),AND(K62=2,L62=4),AND(K62=1,L62=4),AND(K62=1,L62=5)),"ALTO",IF(OR(AND(K62=5,L62=3),AND(K62=5,L62=4),AND(K62=4,L62=4),AND(K62=3,L62=4),AND(K62=5,L62=5),AND(K62=4,L62=5),AND(K62=3,L62=5),AND(K62=2,L62=5)),"EXTREMO",""))))</f>
        <v>BAJO</v>
      </c>
      <c r="N62" s="279"/>
      <c r="O62" s="63"/>
      <c r="P62" s="63"/>
      <c r="Q62" s="63"/>
      <c r="R62" s="66"/>
      <c r="S62" s="66"/>
      <c r="T62" s="67"/>
      <c r="U62" s="269"/>
      <c r="V62" s="269"/>
      <c r="W62" s="269"/>
      <c r="X62" s="269"/>
      <c r="Y62" s="269"/>
      <c r="Z62" s="269"/>
      <c r="AA62" s="269"/>
    </row>
    <row r="63" spans="1:27" s="61" customFormat="1" ht="78" customHeight="1" hidden="1">
      <c r="A63" s="236"/>
      <c r="B63" s="239"/>
      <c r="C63" s="174"/>
      <c r="D63" s="242"/>
      <c r="E63" s="64"/>
      <c r="F63" s="64"/>
      <c r="G63" s="174"/>
      <c r="H63" s="174"/>
      <c r="I63" s="246"/>
      <c r="J63" s="65"/>
      <c r="K63" s="177"/>
      <c r="L63" s="177"/>
      <c r="M63" s="246"/>
      <c r="N63" s="280"/>
      <c r="O63" s="68"/>
      <c r="P63" s="68"/>
      <c r="Q63" s="63"/>
      <c r="R63" s="66"/>
      <c r="S63" s="66"/>
      <c r="T63" s="67"/>
      <c r="U63" s="270"/>
      <c r="V63" s="270"/>
      <c r="W63" s="270"/>
      <c r="X63" s="270"/>
      <c r="Y63" s="270"/>
      <c r="Z63" s="270"/>
      <c r="AA63" s="270"/>
    </row>
    <row r="64" spans="1:27" s="61" customFormat="1" ht="78" customHeight="1" hidden="1">
      <c r="A64" s="236"/>
      <c r="B64" s="239"/>
      <c r="C64" s="174"/>
      <c r="D64" s="242"/>
      <c r="E64" s="64"/>
      <c r="F64" s="64"/>
      <c r="G64" s="174"/>
      <c r="H64" s="174"/>
      <c r="I64" s="246"/>
      <c r="J64" s="65"/>
      <c r="K64" s="177"/>
      <c r="L64" s="177"/>
      <c r="M64" s="246"/>
      <c r="N64" s="280"/>
      <c r="O64" s="68"/>
      <c r="P64" s="68"/>
      <c r="Q64" s="63"/>
      <c r="R64" s="66"/>
      <c r="S64" s="66"/>
      <c r="T64" s="67"/>
      <c r="U64" s="270"/>
      <c r="V64" s="270"/>
      <c r="W64" s="270"/>
      <c r="X64" s="270"/>
      <c r="Y64" s="270"/>
      <c r="Z64" s="270"/>
      <c r="AA64" s="270"/>
    </row>
    <row r="65" spans="1:27" s="61" customFormat="1" ht="78" customHeight="1" hidden="1">
      <c r="A65" s="236"/>
      <c r="B65" s="239"/>
      <c r="C65" s="174"/>
      <c r="D65" s="242"/>
      <c r="E65" s="64"/>
      <c r="F65" s="64"/>
      <c r="G65" s="174"/>
      <c r="H65" s="174"/>
      <c r="I65" s="246"/>
      <c r="J65" s="65"/>
      <c r="K65" s="177"/>
      <c r="L65" s="177"/>
      <c r="M65" s="246"/>
      <c r="N65" s="280"/>
      <c r="O65" s="68"/>
      <c r="P65" s="68"/>
      <c r="Q65" s="63"/>
      <c r="R65" s="66"/>
      <c r="S65" s="66"/>
      <c r="T65" s="67"/>
      <c r="U65" s="270"/>
      <c r="V65" s="270"/>
      <c r="W65" s="270"/>
      <c r="X65" s="270"/>
      <c r="Y65" s="270"/>
      <c r="Z65" s="270"/>
      <c r="AA65" s="270"/>
    </row>
    <row r="66" spans="1:27" s="61" customFormat="1" ht="78" customHeight="1" hidden="1">
      <c r="A66" s="237"/>
      <c r="B66" s="240"/>
      <c r="C66" s="175"/>
      <c r="D66" s="243"/>
      <c r="E66" s="64"/>
      <c r="F66" s="69"/>
      <c r="G66" s="175"/>
      <c r="H66" s="175"/>
      <c r="I66" s="247"/>
      <c r="J66" s="65"/>
      <c r="K66" s="177"/>
      <c r="L66" s="177"/>
      <c r="M66" s="247"/>
      <c r="N66" s="281"/>
      <c r="O66" s="65"/>
      <c r="P66" s="65"/>
      <c r="Q66" s="70"/>
      <c r="R66" s="70"/>
      <c r="S66" s="67"/>
      <c r="T66" s="67"/>
      <c r="U66" s="271"/>
      <c r="V66" s="271"/>
      <c r="W66" s="271"/>
      <c r="X66" s="271"/>
      <c r="Y66" s="271"/>
      <c r="Z66" s="271"/>
      <c r="AA66" s="271"/>
    </row>
    <row r="67" spans="1:27" s="19" customFormat="1" ht="78" customHeight="1">
      <c r="A67" s="249" t="s">
        <v>134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1"/>
    </row>
    <row r="68" spans="1:27" s="19" customFormat="1" ht="78" customHeight="1">
      <c r="A68" s="252">
        <v>1</v>
      </c>
      <c r="B68" s="253" t="s">
        <v>255</v>
      </c>
      <c r="C68" s="254" t="s">
        <v>36</v>
      </c>
      <c r="D68" s="264" t="s">
        <v>217</v>
      </c>
      <c r="E68" s="10" t="s">
        <v>218</v>
      </c>
      <c r="F68" s="10" t="s">
        <v>219</v>
      </c>
      <c r="G68" s="167">
        <v>3</v>
      </c>
      <c r="H68" s="265">
        <f>('R1CO-Imp'!$C$26)*1</f>
        <v>5</v>
      </c>
      <c r="I68" s="245" t="str">
        <f>IF(OR(AND(G68=1,H68=1),AND(G68=2,H68=1),AND(G68=1,H68=2),AND(G68=2,H68=2),AND(G68=3,H68=1)),"BAJO",IF(OR(AND(G68=4,H68=1),AND(G68=3,H68=2),AND(G68=2,H68=3),AND(G68=1,H68=3)),"MODERADO",IF(OR(AND(G68=5,H68=1),AND(G68=5,H68=2),AND(G68=4,H68=2),AND(G68=4,H68=3),AND(G68=3,H68=3),AND(G68=2,H68=4),AND(G68=1,H68=4),AND(G68=1,H68=5)),"ALTO",IF(OR(AND(G68=5,H68=3),AND(G68=5,H68=4),AND(G68=4,H68=4),AND(G68=3,H68=4),AND(G68=5,H68=5),AND(G68=4,H68=5),AND(G68=3,H68=5),AND(G68=2,H68=5)),"EXTREMO",""))))</f>
        <v>EXTREMO</v>
      </c>
      <c r="J68" s="10" t="s">
        <v>275</v>
      </c>
      <c r="K68" s="176">
        <f>('R1 CO'!$A$81)*1</f>
        <v>2</v>
      </c>
      <c r="L68" s="176">
        <f>('R1 CO'!$H$81)*1</f>
        <v>4</v>
      </c>
      <c r="M68" s="266" t="str">
        <f>IF(OR(AND(K68=1,L68=1),AND(K68=2,L68=1),AND(K68=1,L68=2),AND(K68=2,L68=2),AND(K68=3,L68=1)),"MODERADO",IF(OR(AND(K68=4,L68=1),AND(K68=3,L68=2),AND(K68=2,L68=3),AND(K68=1,L68=3)),"MODERADO",IF(OR(AND(K68=5,L68=1),AND(K68=5,L68=2),AND(K68=4,L68=2),AND(K68=4,L68=3),AND(K68=3,L68=3),AND(K68=2,L68=4),AND(K68=1,L68=4),AND(K68=1,L68=5)),"ALTO",IF(OR(AND(K68=5,L68=3),AND(K68=5,L68=4),AND(K68=4,L68=4),AND(K68=3,L68=4),AND(K68=5,L68=5),AND(K68=4,L68=5),AND(K68=3,L68=5),AND(K68=2,L68=5)),"EXTREMO",""))))</f>
        <v>ALTO</v>
      </c>
      <c r="N68" s="267" t="s">
        <v>17</v>
      </c>
      <c r="O68" s="10" t="s">
        <v>226</v>
      </c>
      <c r="P68" s="9" t="s">
        <v>230</v>
      </c>
      <c r="Q68" s="9" t="s">
        <v>227</v>
      </c>
      <c r="R68" s="12">
        <v>45323</v>
      </c>
      <c r="S68" s="12">
        <v>45641</v>
      </c>
      <c r="T68" s="159" t="s">
        <v>228</v>
      </c>
      <c r="U68" s="268"/>
      <c r="V68" s="268"/>
      <c r="W68" s="268"/>
      <c r="X68" s="268"/>
      <c r="Y68" s="268"/>
      <c r="Z68" s="268"/>
      <c r="AA68" s="268"/>
    </row>
    <row r="69" spans="1:27" s="19" customFormat="1" ht="78" customHeight="1">
      <c r="A69" s="252"/>
      <c r="B69" s="253"/>
      <c r="C69" s="254"/>
      <c r="D69" s="264"/>
      <c r="E69" s="10" t="s">
        <v>221</v>
      </c>
      <c r="F69" s="10" t="s">
        <v>220</v>
      </c>
      <c r="G69" s="167"/>
      <c r="H69" s="177"/>
      <c r="I69" s="246"/>
      <c r="J69" s="10" t="s">
        <v>224</v>
      </c>
      <c r="K69" s="177"/>
      <c r="L69" s="177"/>
      <c r="M69" s="266"/>
      <c r="N69" s="267"/>
      <c r="O69" s="158" t="s">
        <v>229</v>
      </c>
      <c r="P69" s="9" t="s">
        <v>232</v>
      </c>
      <c r="Q69" s="9" t="s">
        <v>231</v>
      </c>
      <c r="R69" s="12">
        <v>45323</v>
      </c>
      <c r="S69" s="12">
        <v>45641</v>
      </c>
      <c r="T69" s="159" t="s">
        <v>228</v>
      </c>
      <c r="U69" s="268"/>
      <c r="V69" s="268"/>
      <c r="W69" s="268"/>
      <c r="X69" s="268"/>
      <c r="Y69" s="268"/>
      <c r="Z69" s="268"/>
      <c r="AA69" s="268"/>
    </row>
    <row r="70" spans="1:27" s="19" customFormat="1" ht="78" customHeight="1">
      <c r="A70" s="252"/>
      <c r="B70" s="253"/>
      <c r="C70" s="254"/>
      <c r="D70" s="264"/>
      <c r="E70" s="10" t="s">
        <v>222</v>
      </c>
      <c r="F70" s="10"/>
      <c r="G70" s="167"/>
      <c r="H70" s="177"/>
      <c r="I70" s="246"/>
      <c r="J70" s="10" t="s">
        <v>225</v>
      </c>
      <c r="K70" s="177"/>
      <c r="L70" s="177"/>
      <c r="M70" s="266"/>
      <c r="N70" s="267"/>
      <c r="O70" s="9" t="s">
        <v>233</v>
      </c>
      <c r="P70" s="9" t="s">
        <v>234</v>
      </c>
      <c r="Q70" s="9" t="s">
        <v>227</v>
      </c>
      <c r="R70" s="12">
        <v>45323</v>
      </c>
      <c r="S70" s="12">
        <v>45641</v>
      </c>
      <c r="T70" s="159" t="s">
        <v>235</v>
      </c>
      <c r="U70" s="268"/>
      <c r="V70" s="268"/>
      <c r="W70" s="268"/>
      <c r="X70" s="268"/>
      <c r="Y70" s="268"/>
      <c r="Z70" s="268"/>
      <c r="AA70" s="268"/>
    </row>
    <row r="71" spans="1:27" s="19" customFormat="1" ht="78" customHeight="1">
      <c r="A71" s="252"/>
      <c r="B71" s="253"/>
      <c r="C71" s="254"/>
      <c r="D71" s="264"/>
      <c r="F71" s="10"/>
      <c r="G71" s="167"/>
      <c r="H71" s="177"/>
      <c r="I71" s="246"/>
      <c r="J71" s="65"/>
      <c r="K71" s="177"/>
      <c r="L71" s="177"/>
      <c r="M71" s="266"/>
      <c r="N71" s="267"/>
      <c r="O71" s="11"/>
      <c r="P71" s="11"/>
      <c r="Q71" s="9"/>
      <c r="R71" s="12"/>
      <c r="S71" s="12"/>
      <c r="T71" s="13"/>
      <c r="U71" s="268"/>
      <c r="V71" s="268"/>
      <c r="W71" s="268"/>
      <c r="X71" s="268"/>
      <c r="Y71" s="268"/>
      <c r="Z71" s="268"/>
      <c r="AA71" s="268"/>
    </row>
    <row r="72" spans="1:27" s="19" customFormat="1" ht="78" customHeight="1">
      <c r="A72" s="252"/>
      <c r="B72" s="253"/>
      <c r="C72" s="254"/>
      <c r="D72" s="264"/>
      <c r="E72" s="10"/>
      <c r="F72" s="10"/>
      <c r="G72" s="167"/>
      <c r="H72" s="177"/>
      <c r="I72" s="247"/>
      <c r="J72" s="65"/>
      <c r="K72" s="177"/>
      <c r="L72" s="177"/>
      <c r="M72" s="266"/>
      <c r="N72" s="267"/>
      <c r="O72" s="14"/>
      <c r="P72" s="14"/>
      <c r="Q72" s="15"/>
      <c r="R72" s="15"/>
      <c r="S72" s="13"/>
      <c r="T72" s="13"/>
      <c r="U72" s="268"/>
      <c r="V72" s="268"/>
      <c r="W72" s="268"/>
      <c r="X72" s="268"/>
      <c r="Y72" s="268"/>
      <c r="Z72" s="268"/>
      <c r="AA72" s="268"/>
    </row>
    <row r="73" spans="1:27" s="19" customFormat="1" ht="78" customHeight="1">
      <c r="A73" s="252">
        <v>2</v>
      </c>
      <c r="B73" s="272" t="s">
        <v>256</v>
      </c>
      <c r="C73" s="254" t="s">
        <v>36</v>
      </c>
      <c r="D73" s="264" t="s">
        <v>205</v>
      </c>
      <c r="E73" s="10" t="s">
        <v>236</v>
      </c>
      <c r="F73" s="10" t="s">
        <v>219</v>
      </c>
      <c r="G73" s="167">
        <v>3</v>
      </c>
      <c r="H73" s="177">
        <f>('R2CO-Imp'!$C$26)*1</f>
        <v>4</v>
      </c>
      <c r="I73" s="273" t="str">
        <f>IF(OR(AND(G73=1,H73=1),AND(G73=2,H73=1),AND(G73=1,H73=2),AND(G73=2,H73=2),AND(G73=3,H73=1)),"BAJO",IF(OR(AND(G73=4,H73=1),AND(G73=3,H73=2),AND(G73=2,H73=3),AND(G73=1,H73=3)),"MODERADO",IF(OR(AND(G73=5,H73=1),AND(G73=5,H73=2),AND(G73=4,H73=2),AND(G73=4,H73=3),AND(G73=3,H73=3),AND(G73=2,H73=4),AND(G73=1,H73=4),AND(G73=1,H73=5)),"ALTO",IF(OR(AND(G73=5,H73=3),AND(G73=5,H73=4),AND(G73=4,H73=4),AND(G73=3,H73=4),AND(G73=5,H73=5),AND(G73=4,H73=5),AND(G73=3,H73=5),AND(G73=2,H73=5)),"EXTREMO",""))))</f>
        <v>EXTREMO</v>
      </c>
      <c r="J73" s="158" t="s">
        <v>240</v>
      </c>
      <c r="K73" s="176">
        <f>('R2 CO'!$A$81)*1</f>
        <v>1</v>
      </c>
      <c r="L73" s="176">
        <f>('R2 CO'!$H$81)*1</f>
        <v>2</v>
      </c>
      <c r="M73" s="273" t="str">
        <f>IF(OR(AND(K73=1,L73=1),AND(K73=2,L73=1),AND(K73=1,L73=2),AND(K73=2,L73=2),AND(K73=3,L73=1)),"MODERADO",IF(OR(AND(K73=4,L73=1),AND(K73=3,L73=2),AND(K73=2,L73=3),AND(K73=1,L73=3)),"MODERADO",IF(OR(AND(K73=5,L73=1),AND(K73=5,L73=2),AND(K73=4,L73=2),AND(K73=4,L73=3),AND(K73=3,L73=3),AND(K73=2,L73=4),AND(K73=1,L73=4),AND(K73=1,L73=5)),"ALTO",IF(OR(AND(K73=5,L73=3),AND(K73=5,L73=4),AND(K73=4,L73=4),AND(K73=3,L73=4),AND(K73=5,L73=5),AND(K73=4,L73=5),AND(K73=3,L73=5),AND(K73=2,L73=5)),"EXTREMO",""))))</f>
        <v>MODERADO</v>
      </c>
      <c r="N73" s="267" t="s">
        <v>17</v>
      </c>
      <c r="O73" s="9" t="s">
        <v>242</v>
      </c>
      <c r="P73" s="9" t="s">
        <v>245</v>
      </c>
      <c r="Q73" s="9" t="s">
        <v>243</v>
      </c>
      <c r="R73" s="12">
        <v>45323</v>
      </c>
      <c r="S73" s="12">
        <v>45641</v>
      </c>
      <c r="T73" s="159" t="s">
        <v>228</v>
      </c>
      <c r="U73" s="268"/>
      <c r="V73" s="268"/>
      <c r="W73" s="268"/>
      <c r="X73" s="268"/>
      <c r="Y73" s="268"/>
      <c r="Z73" s="268"/>
      <c r="AA73" s="268"/>
    </row>
    <row r="74" spans="1:27" s="19" customFormat="1" ht="78" customHeight="1">
      <c r="A74" s="252"/>
      <c r="B74" s="272"/>
      <c r="C74" s="254"/>
      <c r="D74" s="264"/>
      <c r="E74" s="10" t="s">
        <v>237</v>
      </c>
      <c r="F74" s="10" t="s">
        <v>238</v>
      </c>
      <c r="G74" s="167"/>
      <c r="H74" s="177"/>
      <c r="I74" s="273"/>
      <c r="J74" s="158" t="s">
        <v>241</v>
      </c>
      <c r="K74" s="177"/>
      <c r="L74" s="177"/>
      <c r="M74" s="273"/>
      <c r="N74" s="267"/>
      <c r="O74" s="9" t="s">
        <v>244</v>
      </c>
      <c r="P74" s="9" t="s">
        <v>246</v>
      </c>
      <c r="Q74" s="9" t="s">
        <v>247</v>
      </c>
      <c r="R74" s="12">
        <v>45323</v>
      </c>
      <c r="S74" s="12">
        <v>45641</v>
      </c>
      <c r="T74" s="159" t="s">
        <v>228</v>
      </c>
      <c r="U74" s="268"/>
      <c r="V74" s="268"/>
      <c r="W74" s="268"/>
      <c r="X74" s="268"/>
      <c r="Y74" s="268"/>
      <c r="Z74" s="268"/>
      <c r="AA74" s="268"/>
    </row>
    <row r="75" spans="1:27" s="19" customFormat="1" ht="99" customHeight="1">
      <c r="A75" s="252"/>
      <c r="B75" s="272"/>
      <c r="C75" s="254"/>
      <c r="D75" s="264"/>
      <c r="E75" s="10"/>
      <c r="F75" s="10" t="s">
        <v>239</v>
      </c>
      <c r="G75" s="167"/>
      <c r="H75" s="177"/>
      <c r="I75" s="273"/>
      <c r="J75" s="10"/>
      <c r="K75" s="177"/>
      <c r="L75" s="177"/>
      <c r="M75" s="273"/>
      <c r="N75" s="267"/>
      <c r="O75" s="11"/>
      <c r="P75" s="11"/>
      <c r="Q75" s="9"/>
      <c r="R75" s="12"/>
      <c r="S75" s="12"/>
      <c r="T75" s="13"/>
      <c r="U75" s="268"/>
      <c r="V75" s="268"/>
      <c r="W75" s="268"/>
      <c r="X75" s="268"/>
      <c r="Y75" s="268"/>
      <c r="Z75" s="268"/>
      <c r="AA75" s="268"/>
    </row>
    <row r="76" spans="1:27" s="19" customFormat="1" ht="78" customHeight="1">
      <c r="A76" s="252"/>
      <c r="B76" s="272"/>
      <c r="C76" s="254"/>
      <c r="D76" s="264"/>
      <c r="E76" s="10"/>
      <c r="F76" s="10"/>
      <c r="G76" s="167"/>
      <c r="H76" s="177"/>
      <c r="I76" s="273"/>
      <c r="K76" s="177"/>
      <c r="L76" s="177"/>
      <c r="M76" s="273"/>
      <c r="N76" s="267"/>
      <c r="O76" s="11"/>
      <c r="P76" s="11"/>
      <c r="Q76" s="9"/>
      <c r="R76" s="12"/>
      <c r="S76" s="12"/>
      <c r="T76" s="13"/>
      <c r="U76" s="268"/>
      <c r="V76" s="268"/>
      <c r="W76" s="268"/>
      <c r="X76" s="268"/>
      <c r="Y76" s="268"/>
      <c r="Z76" s="268"/>
      <c r="AA76" s="268"/>
    </row>
    <row r="77" spans="1:27" s="19" customFormat="1" ht="78" customHeight="1">
      <c r="A77" s="252"/>
      <c r="B77" s="272"/>
      <c r="C77" s="254"/>
      <c r="D77" s="264"/>
      <c r="E77" s="10"/>
      <c r="F77" s="10"/>
      <c r="G77" s="167"/>
      <c r="H77" s="177"/>
      <c r="I77" s="273"/>
      <c r="J77" s="65"/>
      <c r="K77" s="177"/>
      <c r="L77" s="177"/>
      <c r="M77" s="273"/>
      <c r="N77" s="267"/>
      <c r="O77" s="14"/>
      <c r="P77" s="14"/>
      <c r="Q77" s="15"/>
      <c r="R77" s="15"/>
      <c r="S77" s="13"/>
      <c r="T77" s="13"/>
      <c r="U77" s="268"/>
      <c r="V77" s="268"/>
      <c r="W77" s="268"/>
      <c r="X77" s="268"/>
      <c r="Y77" s="268"/>
      <c r="Z77" s="268"/>
      <c r="AA77" s="268"/>
    </row>
    <row r="78" spans="1:27" s="19" customFormat="1" ht="78" customHeight="1">
      <c r="A78" s="252">
        <v>3</v>
      </c>
      <c r="B78" s="272" t="s">
        <v>257</v>
      </c>
      <c r="C78" s="254" t="s">
        <v>36</v>
      </c>
      <c r="D78" s="264" t="s">
        <v>205</v>
      </c>
      <c r="E78" s="10" t="s">
        <v>218</v>
      </c>
      <c r="F78" s="10" t="s">
        <v>249</v>
      </c>
      <c r="G78" s="167">
        <v>3</v>
      </c>
      <c r="H78" s="177">
        <f>('R3CO-Imp'!$C$26)*1</f>
        <v>3</v>
      </c>
      <c r="I78" s="273" t="str">
        <f>IF(OR(AND(G78=1,H78=1),AND(G78=2,H78=1),AND(G78=1,H78=2),AND(G78=2,H78=2),AND(G78=3,H78=1)),"BAJO",IF(OR(AND(G78=4,H78=1),AND(G78=3,H78=2),AND(G78=2,H78=3),AND(G78=1,H78=3)),"MODERADO",IF(OR(AND(G78=5,H78=1),AND(G78=5,H78=2),AND(G78=4,H78=2),AND(G78=4,H78=3),AND(G78=3,H78=3),AND(G78=2,H78=4),AND(G78=1,H78=4),AND(G78=1,H78=5)),"ALTO",IF(OR(AND(G78=5,H78=3),AND(G78=5,H78=4),AND(G78=4,H78=4),AND(G78=3,H78=4),AND(G78=5,H78=5),AND(G78=4,H78=5),AND(G78=3,H78=5),AND(G78=2,H78=5)),"EXTREMO",""))))</f>
        <v>ALTO</v>
      </c>
      <c r="J78" s="10" t="s">
        <v>223</v>
      </c>
      <c r="K78" s="176">
        <f>('R3 CO'!$A$81)*1</f>
        <v>1</v>
      </c>
      <c r="L78" s="176">
        <f>('R3 CO'!$H$81)*1</f>
        <v>1</v>
      </c>
      <c r="M78" s="273" t="str">
        <f>IF(OR(AND(K78=1,L78=1),AND(K78=2,L78=1),AND(K78=1,L78=2),AND(K78=2,L78=2),AND(K78=3,L78=1)),"MODERADO",IF(OR(AND(K78=4,L78=1),AND(K78=3,L78=2),AND(K78=2,L78=3),AND(K78=1,L78=3)),"MODERADO",IF(OR(AND(K78=5,L78=1),AND(K78=5,L78=2),AND(K78=4,L78=2),AND(K78=4,L78=3),AND(K78=3,L78=3),AND(K78=2,L78=4),AND(K78=1,L78=4),AND(K78=1,L78=5)),"ALTO",IF(OR(AND(K78=5,L78=3),AND(K78=5,L78=4),AND(K78=4,L78=4),AND(K78=3,L78=4),AND(K78=5,L78=5),AND(K78=4,L78=5),AND(K78=3,L78=5),AND(K78=2,L78=5)),"EXTREMO",""))))</f>
        <v>MODERADO</v>
      </c>
      <c r="N78" s="267" t="s">
        <v>17</v>
      </c>
      <c r="O78" s="10" t="s">
        <v>226</v>
      </c>
      <c r="P78" s="9" t="s">
        <v>230</v>
      </c>
      <c r="Q78" s="9" t="s">
        <v>227</v>
      </c>
      <c r="R78" s="12">
        <v>45323</v>
      </c>
      <c r="S78" s="12">
        <v>45641</v>
      </c>
      <c r="T78" s="159" t="s">
        <v>228</v>
      </c>
      <c r="U78" s="268"/>
      <c r="V78" s="268"/>
      <c r="W78" s="268"/>
      <c r="X78" s="268"/>
      <c r="Y78" s="268"/>
      <c r="Z78" s="268"/>
      <c r="AA78" s="268"/>
    </row>
    <row r="79" spans="1:27" s="19" customFormat="1" ht="78" customHeight="1">
      <c r="A79" s="252"/>
      <c r="B79" s="272"/>
      <c r="C79" s="254"/>
      <c r="D79" s="264"/>
      <c r="E79" s="10" t="s">
        <v>248</v>
      </c>
      <c r="F79" s="10" t="s">
        <v>220</v>
      </c>
      <c r="G79" s="167"/>
      <c r="H79" s="177"/>
      <c r="I79" s="273"/>
      <c r="J79" s="10" t="s">
        <v>224</v>
      </c>
      <c r="K79" s="177"/>
      <c r="L79" s="177"/>
      <c r="M79" s="273"/>
      <c r="N79" s="267"/>
      <c r="O79" s="158" t="s">
        <v>229</v>
      </c>
      <c r="P79" s="9" t="s">
        <v>232</v>
      </c>
      <c r="Q79" s="9" t="s">
        <v>231</v>
      </c>
      <c r="R79" s="12">
        <v>45323</v>
      </c>
      <c r="S79" s="12">
        <v>45641</v>
      </c>
      <c r="T79" s="159" t="s">
        <v>228</v>
      </c>
      <c r="U79" s="268"/>
      <c r="V79" s="268"/>
      <c r="W79" s="268"/>
      <c r="X79" s="268"/>
      <c r="Y79" s="268"/>
      <c r="Z79" s="268"/>
      <c r="AA79" s="268"/>
    </row>
    <row r="80" spans="1:27" s="19" customFormat="1" ht="78" customHeight="1">
      <c r="A80" s="252"/>
      <c r="B80" s="272"/>
      <c r="C80" s="254"/>
      <c r="D80" s="264"/>
      <c r="F80" s="10" t="s">
        <v>250</v>
      </c>
      <c r="G80" s="167"/>
      <c r="H80" s="177"/>
      <c r="I80" s="273"/>
      <c r="J80" s="10" t="s">
        <v>251</v>
      </c>
      <c r="K80" s="177"/>
      <c r="L80" s="177"/>
      <c r="M80" s="273"/>
      <c r="N80" s="267"/>
      <c r="O80" s="158" t="s">
        <v>252</v>
      </c>
      <c r="P80" s="9" t="s">
        <v>253</v>
      </c>
      <c r="Q80" s="9" t="s">
        <v>254</v>
      </c>
      <c r="R80" s="12">
        <v>45323</v>
      </c>
      <c r="S80" s="12">
        <v>45641</v>
      </c>
      <c r="T80" s="159" t="s">
        <v>228</v>
      </c>
      <c r="U80" s="268"/>
      <c r="V80" s="268"/>
      <c r="W80" s="268"/>
      <c r="X80" s="268"/>
      <c r="Y80" s="268"/>
      <c r="Z80" s="268"/>
      <c r="AA80" s="268"/>
    </row>
    <row r="81" spans="1:27" s="19" customFormat="1" ht="78" customHeight="1">
      <c r="A81" s="252"/>
      <c r="B81" s="272"/>
      <c r="C81" s="254"/>
      <c r="D81" s="264"/>
      <c r="E81" s="10"/>
      <c r="F81" s="10"/>
      <c r="G81" s="167"/>
      <c r="H81" s="177"/>
      <c r="I81" s="273"/>
      <c r="J81" s="10"/>
      <c r="K81" s="177"/>
      <c r="L81" s="177"/>
      <c r="M81" s="273"/>
      <c r="N81" s="267"/>
      <c r="O81" s="11"/>
      <c r="P81" s="11"/>
      <c r="Q81" s="9"/>
      <c r="R81" s="12"/>
      <c r="S81" s="12"/>
      <c r="T81" s="159"/>
      <c r="U81" s="268"/>
      <c r="V81" s="268"/>
      <c r="W81" s="268"/>
      <c r="X81" s="268"/>
      <c r="Y81" s="268"/>
      <c r="Z81" s="268"/>
      <c r="AA81" s="268"/>
    </row>
    <row r="82" spans="1:27" s="19" customFormat="1" ht="78" customHeight="1">
      <c r="A82" s="252"/>
      <c r="B82" s="272"/>
      <c r="C82" s="254"/>
      <c r="D82" s="264"/>
      <c r="E82" s="10"/>
      <c r="F82" s="10"/>
      <c r="G82" s="167"/>
      <c r="H82" s="177"/>
      <c r="I82" s="273"/>
      <c r="K82" s="177"/>
      <c r="L82" s="177"/>
      <c r="M82" s="273"/>
      <c r="N82" s="267"/>
      <c r="O82" s="14"/>
      <c r="P82" s="11"/>
      <c r="Q82" s="9"/>
      <c r="R82" s="12"/>
      <c r="S82" s="12"/>
      <c r="T82" s="13"/>
      <c r="U82" s="268"/>
      <c r="V82" s="268"/>
      <c r="W82" s="268"/>
      <c r="X82" s="268"/>
      <c r="Y82" s="268"/>
      <c r="Z82" s="268"/>
      <c r="AA82" s="268"/>
    </row>
    <row r="83" spans="1:27" s="19" customFormat="1" ht="78" customHeight="1" hidden="1">
      <c r="A83" s="274" t="s">
        <v>135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6"/>
    </row>
    <row r="84" spans="1:27" s="19" customFormat="1" ht="78" customHeight="1" hidden="1">
      <c r="A84" s="252"/>
      <c r="B84" s="253"/>
      <c r="C84" s="254"/>
      <c r="D84" s="264"/>
      <c r="E84" s="10"/>
      <c r="F84" s="10"/>
      <c r="G84" s="254"/>
      <c r="H84" s="277" t="e">
        <f>'R1 SI'!O12</f>
        <v>#DIV/0!</v>
      </c>
      <c r="I84" s="266" t="e">
        <f>IF(OR(AND(G84=1,H84=1),AND(G84=2,H84=1),AND(G84=1,H84=2),AND(G84=2,H84=2),AND(G84=3,H84=1)),"BAJO",IF(OR(AND(G84=4,H84=1),AND(G84=3,H84=2),AND(G84=2,H84=3),AND(G84=1,H84=3)),"MODERADO",IF(OR(AND(G84=5,H84=1),AND(G84=5,H84=2),AND(G84=4,H84=2),AND(G84=4,H84=3),AND(G84=3,H84=3),AND(G84=2,H84=4),AND(G84=1,H84=4),AND(G84=1,H84=5)),"ALTO",IF(OR(AND(G84=5,H84=3),AND(G84=5,H84=4),AND(G84=4,H84=4),AND(G84=3,H84=4),AND(G84=5,H84=5),AND(G84=4,H84=5),AND(G84=3,H84=5),AND(G84=2,H84=5)),"EXTREMO",""))))</f>
        <v>#DIV/0!</v>
      </c>
      <c r="J84" s="65"/>
      <c r="K84" s="176">
        <f>('R1 SI'!$A$81)*1</f>
        <v>1</v>
      </c>
      <c r="L84" s="176" t="e">
        <f>('R1 SI'!$H$81)*1</f>
        <v>#DIV/0!</v>
      </c>
      <c r="M84" s="266" t="e">
        <f>IF(OR(AND(K84=1,L84=1),AND(K84=2,L84=1),AND(K84=1,L84=2),AND(K84=2,L84=2),AND(K84=3,L84=1)),"BAJO",IF(OR(AND(K84=4,L84=1),AND(K84=3,L84=2),AND(K84=2,L84=3),AND(K84=1,L84=3)),"MODERADO",IF(OR(AND(K84=5,L84=1),AND(K84=5,L84=2),AND(K84=4,L84=2),AND(K84=4,L84=3),AND(K84=3,L84=3),AND(K84=2,L84=4),AND(K84=1,L84=4),AND(K84=1,L84=5)),"ALTO",IF(OR(AND(K84=5,L84=3),AND(K84=5,L84=4),AND(K84=4,L84=4),AND(K84=3,L84=4),AND(K84=5,L84=5),AND(K84=4,L84=5),AND(K84=3,L84=5),AND(K84=2,L84=5)),"EXTREMO",""))))</f>
        <v>#DIV/0!</v>
      </c>
      <c r="N84" s="267"/>
      <c r="O84" s="9"/>
      <c r="P84" s="9"/>
      <c r="Q84" s="9"/>
      <c r="R84" s="12"/>
      <c r="S84" s="12"/>
      <c r="T84" s="13"/>
      <c r="U84" s="268"/>
      <c r="V84" s="268"/>
      <c r="W84" s="268"/>
      <c r="X84" s="268"/>
      <c r="Y84" s="268"/>
      <c r="Z84" s="268"/>
      <c r="AA84" s="268"/>
    </row>
    <row r="85" spans="1:27" s="19" customFormat="1" ht="78" customHeight="1" hidden="1">
      <c r="A85" s="252"/>
      <c r="B85" s="253"/>
      <c r="C85" s="254"/>
      <c r="D85" s="264"/>
      <c r="E85" s="10"/>
      <c r="F85" s="10"/>
      <c r="G85" s="254"/>
      <c r="H85" s="278"/>
      <c r="I85" s="266"/>
      <c r="J85" s="65"/>
      <c r="K85" s="177"/>
      <c r="L85" s="177"/>
      <c r="M85" s="266"/>
      <c r="N85" s="267"/>
      <c r="O85" s="11"/>
      <c r="P85" s="11"/>
      <c r="Q85" s="9"/>
      <c r="R85" s="12"/>
      <c r="S85" s="12"/>
      <c r="T85" s="13"/>
      <c r="U85" s="268"/>
      <c r="V85" s="268"/>
      <c r="W85" s="268"/>
      <c r="X85" s="268"/>
      <c r="Y85" s="268"/>
      <c r="Z85" s="268"/>
      <c r="AA85" s="268"/>
    </row>
    <row r="86" spans="1:27" s="19" customFormat="1" ht="78" customHeight="1" hidden="1">
      <c r="A86" s="252"/>
      <c r="B86" s="253"/>
      <c r="C86" s="254"/>
      <c r="D86" s="264"/>
      <c r="E86" s="10"/>
      <c r="F86" s="10"/>
      <c r="G86" s="254"/>
      <c r="H86" s="278"/>
      <c r="I86" s="266"/>
      <c r="J86" s="65"/>
      <c r="K86" s="177"/>
      <c r="L86" s="177"/>
      <c r="M86" s="266"/>
      <c r="N86" s="267"/>
      <c r="O86" s="11"/>
      <c r="P86" s="11"/>
      <c r="Q86" s="9"/>
      <c r="R86" s="12"/>
      <c r="S86" s="12"/>
      <c r="T86" s="13"/>
      <c r="U86" s="268"/>
      <c r="V86" s="268"/>
      <c r="W86" s="268"/>
      <c r="X86" s="268"/>
      <c r="Y86" s="268"/>
      <c r="Z86" s="268"/>
      <c r="AA86" s="268"/>
    </row>
    <row r="87" spans="1:27" s="19" customFormat="1" ht="78" customHeight="1" hidden="1">
      <c r="A87" s="252"/>
      <c r="B87" s="253"/>
      <c r="C87" s="254"/>
      <c r="D87" s="264"/>
      <c r="E87" s="10"/>
      <c r="F87" s="10"/>
      <c r="G87" s="254"/>
      <c r="H87" s="278"/>
      <c r="I87" s="266"/>
      <c r="J87" s="65"/>
      <c r="K87" s="177"/>
      <c r="L87" s="177"/>
      <c r="M87" s="266"/>
      <c r="N87" s="267"/>
      <c r="O87" s="11"/>
      <c r="P87" s="11"/>
      <c r="Q87" s="9"/>
      <c r="R87" s="12"/>
      <c r="S87" s="12"/>
      <c r="T87" s="13"/>
      <c r="U87" s="268"/>
      <c r="V87" s="268"/>
      <c r="W87" s="268"/>
      <c r="X87" s="268"/>
      <c r="Y87" s="268"/>
      <c r="Z87" s="268"/>
      <c r="AA87" s="268"/>
    </row>
    <row r="88" spans="1:27" s="19" customFormat="1" ht="78" customHeight="1" hidden="1">
      <c r="A88" s="252"/>
      <c r="B88" s="253"/>
      <c r="C88" s="254"/>
      <c r="D88" s="264"/>
      <c r="E88" s="10"/>
      <c r="F88" s="20"/>
      <c r="G88" s="254"/>
      <c r="H88" s="278"/>
      <c r="I88" s="266"/>
      <c r="J88" s="65"/>
      <c r="K88" s="177"/>
      <c r="L88" s="177"/>
      <c r="M88" s="266"/>
      <c r="N88" s="267"/>
      <c r="O88" s="14"/>
      <c r="P88" s="14"/>
      <c r="Q88" s="15"/>
      <c r="R88" s="15"/>
      <c r="S88" s="13"/>
      <c r="T88" s="13"/>
      <c r="U88" s="268"/>
      <c r="V88" s="268"/>
      <c r="W88" s="268"/>
      <c r="X88" s="268"/>
      <c r="Y88" s="268"/>
      <c r="Z88" s="268"/>
      <c r="AA88" s="268"/>
    </row>
    <row r="89" spans="1:27" s="19" customFormat="1" ht="78" customHeight="1" hidden="1">
      <c r="A89" s="252"/>
      <c r="B89" s="253"/>
      <c r="C89" s="254"/>
      <c r="D89" s="264"/>
      <c r="E89" s="10"/>
      <c r="F89" s="10"/>
      <c r="G89" s="254"/>
      <c r="H89" s="277" t="e">
        <f>'R2 SI'!O12</f>
        <v>#DIV/0!</v>
      </c>
      <c r="I89" s="266" t="e">
        <f>IF(OR(AND(G89=1,H89=1),AND(G89=2,H89=1),AND(G89=1,H89=2),AND(G89=2,H89=2),AND(G89=3,H89=1)),"BAJO",IF(OR(AND(G89=4,H89=1),AND(G89=3,H89=2),AND(G89=2,H89=3),AND(G89=1,H89=3)),"MODERADO",IF(OR(AND(G89=5,H89=1),AND(G89=5,H89=2),AND(G89=4,H89=2),AND(G89=4,H89=3),AND(G89=3,H89=3),AND(G89=2,H89=4),AND(G89=1,H89=4),AND(G89=1,H89=5)),"ALTO",IF(OR(AND(G89=5,H89=3),AND(G89=5,H89=4),AND(G89=4,H89=4),AND(G89=3,H89=4),AND(G89=5,H89=5),AND(G89=4,H89=5),AND(G89=3,H89=5),AND(G89=2,H89=5)),"EXTREMO",""))))</f>
        <v>#DIV/0!</v>
      </c>
      <c r="J89" s="65"/>
      <c r="K89" s="176">
        <f>('R2 SI'!$A$81)*1</f>
        <v>1</v>
      </c>
      <c r="L89" s="176" t="e">
        <f>('R2 SI'!$H$81)*1</f>
        <v>#DIV/0!</v>
      </c>
      <c r="M89" s="266" t="e">
        <f>IF(OR(AND(K89=1,L89=1),AND(K89=2,L89=1),AND(K89=1,L89=2),AND(K89=2,L89=2),AND(K89=3,L89=1)),"BAJO",IF(OR(AND(K89=4,L89=1),AND(K89=3,L89=2),AND(K89=2,L89=3),AND(K89=1,L89=3)),"MODERADO",IF(OR(AND(K89=5,L89=1),AND(K89=5,L89=2),AND(K89=4,L89=2),AND(K89=4,L89=3),AND(K89=3,L89=3),AND(K89=2,L89=4),AND(K89=1,L89=4),AND(K89=1,L89=5)),"ALTO",IF(OR(AND(K89=5,L89=3),AND(K89=5,L89=4),AND(K89=4,L89=4),AND(K89=3,L89=4),AND(K89=5,L89=5),AND(K89=4,L89=5),AND(K89=3,L89=5),AND(K89=2,L89=5)),"EXTREMO",""))))</f>
        <v>#DIV/0!</v>
      </c>
      <c r="N89" s="267"/>
      <c r="O89" s="9"/>
      <c r="P89" s="9"/>
      <c r="Q89" s="9"/>
      <c r="R89" s="12"/>
      <c r="S89" s="12"/>
      <c r="T89" s="13"/>
      <c r="U89" s="268"/>
      <c r="V89" s="268"/>
      <c r="W89" s="268"/>
      <c r="X89" s="268"/>
      <c r="Y89" s="268"/>
      <c r="Z89" s="268"/>
      <c r="AA89" s="268"/>
    </row>
    <row r="90" spans="1:27" s="19" customFormat="1" ht="78" customHeight="1" hidden="1">
      <c r="A90" s="252"/>
      <c r="B90" s="253"/>
      <c r="C90" s="254"/>
      <c r="D90" s="264"/>
      <c r="E90" s="10"/>
      <c r="F90" s="10"/>
      <c r="G90" s="254"/>
      <c r="H90" s="278"/>
      <c r="I90" s="266"/>
      <c r="J90" s="65"/>
      <c r="K90" s="177"/>
      <c r="L90" s="177"/>
      <c r="M90" s="266"/>
      <c r="N90" s="267"/>
      <c r="O90" s="11"/>
      <c r="P90" s="11"/>
      <c r="Q90" s="9"/>
      <c r="R90" s="12"/>
      <c r="S90" s="12"/>
      <c r="T90" s="13"/>
      <c r="U90" s="268"/>
      <c r="V90" s="268"/>
      <c r="W90" s="268"/>
      <c r="X90" s="268"/>
      <c r="Y90" s="268"/>
      <c r="Z90" s="268"/>
      <c r="AA90" s="268"/>
    </row>
    <row r="91" spans="1:27" s="19" customFormat="1" ht="78" customHeight="1" hidden="1">
      <c r="A91" s="252"/>
      <c r="B91" s="253"/>
      <c r="C91" s="254"/>
      <c r="D91" s="264"/>
      <c r="E91" s="10"/>
      <c r="F91" s="10"/>
      <c r="G91" s="254"/>
      <c r="H91" s="278"/>
      <c r="I91" s="266"/>
      <c r="J91" s="65"/>
      <c r="K91" s="177"/>
      <c r="L91" s="177"/>
      <c r="M91" s="266"/>
      <c r="N91" s="267"/>
      <c r="O91" s="11"/>
      <c r="P91" s="11"/>
      <c r="Q91" s="9"/>
      <c r="R91" s="12"/>
      <c r="S91" s="12"/>
      <c r="T91" s="13"/>
      <c r="U91" s="268"/>
      <c r="V91" s="268"/>
      <c r="W91" s="268"/>
      <c r="X91" s="268"/>
      <c r="Y91" s="268"/>
      <c r="Z91" s="268"/>
      <c r="AA91" s="268"/>
    </row>
    <row r="92" spans="1:27" s="19" customFormat="1" ht="78" customHeight="1" hidden="1">
      <c r="A92" s="252"/>
      <c r="B92" s="253"/>
      <c r="C92" s="254"/>
      <c r="D92" s="264"/>
      <c r="E92" s="10"/>
      <c r="F92" s="10"/>
      <c r="G92" s="254"/>
      <c r="H92" s="278"/>
      <c r="I92" s="266"/>
      <c r="J92" s="65"/>
      <c r="K92" s="177"/>
      <c r="L92" s="177"/>
      <c r="M92" s="266"/>
      <c r="N92" s="267"/>
      <c r="O92" s="11"/>
      <c r="P92" s="11"/>
      <c r="Q92" s="9"/>
      <c r="R92" s="12"/>
      <c r="S92" s="12"/>
      <c r="T92" s="13"/>
      <c r="U92" s="268"/>
      <c r="V92" s="268"/>
      <c r="W92" s="268"/>
      <c r="X92" s="268"/>
      <c r="Y92" s="268"/>
      <c r="Z92" s="268"/>
      <c r="AA92" s="268"/>
    </row>
    <row r="93" spans="1:27" s="19" customFormat="1" ht="78" customHeight="1" hidden="1">
      <c r="A93" s="252"/>
      <c r="B93" s="253"/>
      <c r="C93" s="254"/>
      <c r="D93" s="264"/>
      <c r="E93" s="10"/>
      <c r="F93" s="20"/>
      <c r="G93" s="254"/>
      <c r="H93" s="278"/>
      <c r="I93" s="266"/>
      <c r="J93" s="65"/>
      <c r="K93" s="177"/>
      <c r="L93" s="177"/>
      <c r="M93" s="266"/>
      <c r="N93" s="267"/>
      <c r="O93" s="14"/>
      <c r="P93" s="14"/>
      <c r="Q93" s="15"/>
      <c r="R93" s="15"/>
      <c r="S93" s="13"/>
      <c r="T93" s="13"/>
      <c r="U93" s="268"/>
      <c r="V93" s="268"/>
      <c r="W93" s="268"/>
      <c r="X93" s="268"/>
      <c r="Y93" s="268"/>
      <c r="Z93" s="268"/>
      <c r="AA93" s="268"/>
    </row>
    <row r="94" spans="1:27" s="19" customFormat="1" ht="78" customHeight="1" hidden="1">
      <c r="A94" s="252"/>
      <c r="B94" s="253"/>
      <c r="C94" s="254"/>
      <c r="D94" s="264"/>
      <c r="E94" s="10"/>
      <c r="F94" s="10"/>
      <c r="G94" s="254"/>
      <c r="H94" s="277" t="e">
        <f>'R3 SI'!O12</f>
        <v>#DIV/0!</v>
      </c>
      <c r="I94" s="266" t="e">
        <f>IF(OR(AND(G94=1,H94=1),AND(G94=2,H94=1),AND(G94=1,H94=2),AND(G94=2,H94=2),AND(G94=3,H94=1)),"BAJO",IF(OR(AND(G94=4,H94=1),AND(G94=3,H94=2),AND(G94=2,H94=3),AND(G94=1,H94=3)),"MODERADO",IF(OR(AND(G94=5,H94=1),AND(G94=5,H94=2),AND(G94=4,H94=2),AND(G94=4,H94=3),AND(G94=3,H94=3),AND(G94=2,H94=4),AND(G94=1,H94=4),AND(G94=1,H94=5)),"ALTO",IF(OR(AND(G94=5,H94=3),AND(G94=5,H94=4),AND(G94=4,H94=4),AND(G94=3,H94=4),AND(G94=5,H94=5),AND(G94=4,H94=5),AND(G94=3,H94=5),AND(G94=2,H94=5)),"EXTREMO",""))))</f>
        <v>#DIV/0!</v>
      </c>
      <c r="J94" s="65"/>
      <c r="K94" s="176">
        <f>('R3 SI'!$A$81)*1</f>
        <v>1</v>
      </c>
      <c r="L94" s="176" t="e">
        <f>('R3 SI'!$H$81)*1</f>
        <v>#DIV/0!</v>
      </c>
      <c r="M94" s="266" t="e">
        <f>IF(OR(AND(K94=1,L94=1),AND(K94=2,L94=1),AND(K94=1,L94=2),AND(K94=2,L94=2),AND(K94=3,L94=1)),"BAJO",IF(OR(AND(K94=4,L94=1),AND(K94=3,L94=2),AND(K94=2,L94=3),AND(K94=1,L94=3)),"MODERADO",IF(OR(AND(K94=5,L94=1),AND(K94=5,L94=2),AND(K94=4,L94=2),AND(K94=4,L94=3),AND(K94=3,L94=3),AND(K94=2,L94=4),AND(K94=1,L94=4),AND(K94=1,L94=5)),"ALTO",IF(OR(AND(K94=5,L94=3),AND(K94=5,L94=4),AND(K94=4,L94=4),AND(K94=3,L94=4),AND(K94=5,L94=5),AND(K94=4,L94=5),AND(K94=3,L94=5),AND(K94=2,L94=5)),"EXTREMO",""))))</f>
        <v>#DIV/0!</v>
      </c>
      <c r="N94" s="267"/>
      <c r="O94" s="9"/>
      <c r="P94" s="9"/>
      <c r="Q94" s="9"/>
      <c r="R94" s="12"/>
      <c r="S94" s="12"/>
      <c r="T94" s="13"/>
      <c r="U94" s="268"/>
      <c r="V94" s="268"/>
      <c r="W94" s="268"/>
      <c r="X94" s="268"/>
      <c r="Y94" s="268"/>
      <c r="Z94" s="268"/>
      <c r="AA94" s="268"/>
    </row>
    <row r="95" spans="1:27" s="19" customFormat="1" ht="78" customHeight="1" hidden="1">
      <c r="A95" s="252"/>
      <c r="B95" s="253"/>
      <c r="C95" s="254"/>
      <c r="D95" s="264"/>
      <c r="E95" s="10"/>
      <c r="F95" s="10"/>
      <c r="G95" s="254"/>
      <c r="H95" s="278"/>
      <c r="I95" s="266"/>
      <c r="J95" s="65"/>
      <c r="K95" s="177"/>
      <c r="L95" s="177"/>
      <c r="M95" s="266"/>
      <c r="N95" s="267"/>
      <c r="O95" s="11"/>
      <c r="P95" s="11"/>
      <c r="Q95" s="9"/>
      <c r="R95" s="12"/>
      <c r="S95" s="12"/>
      <c r="T95" s="13"/>
      <c r="U95" s="268"/>
      <c r="V95" s="268"/>
      <c r="W95" s="268"/>
      <c r="X95" s="268"/>
      <c r="Y95" s="268"/>
      <c r="Z95" s="268"/>
      <c r="AA95" s="268"/>
    </row>
    <row r="96" spans="1:27" s="19" customFormat="1" ht="78" customHeight="1" hidden="1">
      <c r="A96" s="252"/>
      <c r="B96" s="253"/>
      <c r="C96" s="254"/>
      <c r="D96" s="264"/>
      <c r="E96" s="10"/>
      <c r="F96" s="10"/>
      <c r="G96" s="254"/>
      <c r="H96" s="278"/>
      <c r="I96" s="266"/>
      <c r="J96" s="65"/>
      <c r="K96" s="177"/>
      <c r="L96" s="177"/>
      <c r="M96" s="266"/>
      <c r="N96" s="267"/>
      <c r="O96" s="11"/>
      <c r="P96" s="11"/>
      <c r="Q96" s="9"/>
      <c r="R96" s="12"/>
      <c r="S96" s="12"/>
      <c r="T96" s="13"/>
      <c r="U96" s="268"/>
      <c r="V96" s="268"/>
      <c r="W96" s="268"/>
      <c r="X96" s="268"/>
      <c r="Y96" s="268"/>
      <c r="Z96" s="268"/>
      <c r="AA96" s="268"/>
    </row>
    <row r="97" spans="1:27" s="19" customFormat="1" ht="78" customHeight="1" hidden="1">
      <c r="A97" s="252"/>
      <c r="B97" s="253"/>
      <c r="C97" s="254"/>
      <c r="D97" s="264"/>
      <c r="E97" s="10"/>
      <c r="F97" s="10"/>
      <c r="G97" s="254"/>
      <c r="H97" s="278"/>
      <c r="I97" s="266"/>
      <c r="J97" s="65"/>
      <c r="K97" s="177"/>
      <c r="L97" s="177"/>
      <c r="M97" s="266"/>
      <c r="N97" s="267"/>
      <c r="O97" s="11"/>
      <c r="P97" s="11"/>
      <c r="Q97" s="9"/>
      <c r="R97" s="12"/>
      <c r="S97" s="12"/>
      <c r="T97" s="13"/>
      <c r="U97" s="268"/>
      <c r="V97" s="268"/>
      <c r="W97" s="268"/>
      <c r="X97" s="268"/>
      <c r="Y97" s="268"/>
      <c r="Z97" s="268"/>
      <c r="AA97" s="268"/>
    </row>
    <row r="98" spans="1:27" s="19" customFormat="1" ht="78" customHeight="1" hidden="1">
      <c r="A98" s="252"/>
      <c r="B98" s="253"/>
      <c r="C98" s="254"/>
      <c r="D98" s="264"/>
      <c r="E98" s="10"/>
      <c r="F98" s="20"/>
      <c r="G98" s="254"/>
      <c r="H98" s="278"/>
      <c r="I98" s="266"/>
      <c r="J98" s="65"/>
      <c r="K98" s="177"/>
      <c r="L98" s="177"/>
      <c r="M98" s="266"/>
      <c r="N98" s="267"/>
      <c r="O98" s="14"/>
      <c r="P98" s="14"/>
      <c r="Q98" s="15"/>
      <c r="R98" s="15"/>
      <c r="S98" s="13"/>
      <c r="T98" s="13"/>
      <c r="U98" s="268"/>
      <c r="V98" s="268"/>
      <c r="W98" s="268"/>
      <c r="X98" s="268"/>
      <c r="Y98" s="268"/>
      <c r="Z98" s="268"/>
      <c r="AA98" s="268"/>
    </row>
    <row r="99" spans="1:27" s="19" customFormat="1" ht="78" customHeight="1" hidden="1">
      <c r="A99" s="252"/>
      <c r="B99" s="253"/>
      <c r="C99" s="254"/>
      <c r="D99" s="264"/>
      <c r="E99" s="10"/>
      <c r="F99" s="10"/>
      <c r="G99" s="254"/>
      <c r="H99" s="277" t="e">
        <f>'R4 SI'!O12</f>
        <v>#DIV/0!</v>
      </c>
      <c r="I99" s="266" t="e">
        <f>IF(OR(AND(G99=1,H99=1),AND(G99=2,H99=1),AND(G99=1,H99=2),AND(G99=2,H99=2),AND(G99=3,H99=1)),"BAJO",IF(OR(AND(G99=4,H99=1),AND(G99=3,H99=2),AND(G99=2,H99=3),AND(G99=1,H99=3)),"MODERADO",IF(OR(AND(G99=5,H99=1),AND(G99=5,H99=2),AND(G99=4,H99=2),AND(G99=4,H99=3),AND(G99=3,H99=3),AND(G99=2,H99=4),AND(G99=1,H99=4),AND(G99=1,H99=5)),"ALTO",IF(OR(AND(G99=5,H99=3),AND(G99=5,H99=4),AND(G99=4,H99=4),AND(G99=3,H99=4),AND(G99=5,H99=5),AND(G99=4,H99=5),AND(G99=3,H99=5),AND(G99=2,H99=5)),"EXTREMO",""))))</f>
        <v>#DIV/0!</v>
      </c>
      <c r="J99" s="65"/>
      <c r="K99" s="176">
        <f>('R4 SI'!$A$81)*1</f>
        <v>1</v>
      </c>
      <c r="L99" s="176" t="e">
        <f>('R4 SI'!$H$81)*1</f>
        <v>#DIV/0!</v>
      </c>
      <c r="M99" s="266" t="e">
        <f>IF(OR(AND(K99=1,L99=1),AND(K99=2,L99=1),AND(K99=1,L99=2),AND(K99=2,L99=2),AND(K99=3,L99=1)),"BAJO",IF(OR(AND(K99=4,L99=1),AND(K99=3,L99=2),AND(K99=2,L99=3),AND(K99=1,L99=3)),"MODERADO",IF(OR(AND(K99=5,L99=1),AND(K99=5,L99=2),AND(K99=4,L99=2),AND(K99=4,L99=3),AND(K99=3,L99=3),AND(K99=2,L99=4),AND(K99=1,L99=4),AND(K99=1,L99=5)),"ALTO",IF(OR(AND(K99=5,L99=3),AND(K99=5,L99=4),AND(K99=4,L99=4),AND(K99=3,L99=4),AND(K99=5,L99=5),AND(K99=4,L99=5),AND(K99=3,L99=5),AND(K99=2,L99=5)),"EXTREMO",""))))</f>
        <v>#DIV/0!</v>
      </c>
      <c r="N99" s="267"/>
      <c r="O99" s="9"/>
      <c r="P99" s="9"/>
      <c r="Q99" s="9"/>
      <c r="R99" s="12"/>
      <c r="S99" s="12"/>
      <c r="T99" s="13"/>
      <c r="U99" s="268"/>
      <c r="V99" s="268"/>
      <c r="W99" s="268"/>
      <c r="X99" s="268"/>
      <c r="Y99" s="268"/>
      <c r="Z99" s="268"/>
      <c r="AA99" s="268"/>
    </row>
    <row r="100" spans="1:27" s="19" customFormat="1" ht="78" customHeight="1" hidden="1">
      <c r="A100" s="252"/>
      <c r="B100" s="253"/>
      <c r="C100" s="254"/>
      <c r="D100" s="264"/>
      <c r="E100" s="10"/>
      <c r="F100" s="10"/>
      <c r="G100" s="254"/>
      <c r="H100" s="278"/>
      <c r="I100" s="266"/>
      <c r="J100" s="65"/>
      <c r="K100" s="177"/>
      <c r="L100" s="177"/>
      <c r="M100" s="266"/>
      <c r="N100" s="267"/>
      <c r="O100" s="11"/>
      <c r="P100" s="11"/>
      <c r="Q100" s="9"/>
      <c r="R100" s="12"/>
      <c r="S100" s="12"/>
      <c r="T100" s="13"/>
      <c r="U100" s="268"/>
      <c r="V100" s="268"/>
      <c r="W100" s="268"/>
      <c r="X100" s="268"/>
      <c r="Y100" s="268"/>
      <c r="Z100" s="268"/>
      <c r="AA100" s="268"/>
    </row>
    <row r="101" spans="1:27" s="19" customFormat="1" ht="78" customHeight="1" hidden="1">
      <c r="A101" s="252"/>
      <c r="B101" s="253"/>
      <c r="C101" s="254"/>
      <c r="D101" s="264"/>
      <c r="E101" s="10"/>
      <c r="F101" s="10"/>
      <c r="G101" s="254"/>
      <c r="H101" s="278"/>
      <c r="I101" s="266"/>
      <c r="J101" s="65"/>
      <c r="K101" s="177"/>
      <c r="L101" s="177"/>
      <c r="M101" s="266"/>
      <c r="N101" s="267"/>
      <c r="O101" s="11"/>
      <c r="P101" s="11"/>
      <c r="Q101" s="9"/>
      <c r="R101" s="12"/>
      <c r="S101" s="12"/>
      <c r="T101" s="13"/>
      <c r="U101" s="268"/>
      <c r="V101" s="268"/>
      <c r="W101" s="268"/>
      <c r="X101" s="268"/>
      <c r="Y101" s="268"/>
      <c r="Z101" s="268"/>
      <c r="AA101" s="268"/>
    </row>
    <row r="102" spans="1:27" s="19" customFormat="1" ht="78" customHeight="1" hidden="1">
      <c r="A102" s="252"/>
      <c r="B102" s="253"/>
      <c r="C102" s="254"/>
      <c r="D102" s="264"/>
      <c r="E102" s="10"/>
      <c r="F102" s="10"/>
      <c r="G102" s="254"/>
      <c r="H102" s="278"/>
      <c r="I102" s="266"/>
      <c r="J102" s="65"/>
      <c r="K102" s="177"/>
      <c r="L102" s="177"/>
      <c r="M102" s="266"/>
      <c r="N102" s="267"/>
      <c r="O102" s="11"/>
      <c r="P102" s="11"/>
      <c r="Q102" s="9"/>
      <c r="R102" s="12"/>
      <c r="S102" s="12"/>
      <c r="T102" s="13"/>
      <c r="U102" s="268"/>
      <c r="V102" s="268"/>
      <c r="W102" s="268"/>
      <c r="X102" s="268"/>
      <c r="Y102" s="268"/>
      <c r="Z102" s="268"/>
      <c r="AA102" s="268"/>
    </row>
    <row r="103" spans="1:27" s="19" customFormat="1" ht="78" customHeight="1" hidden="1">
      <c r="A103" s="252"/>
      <c r="B103" s="253"/>
      <c r="C103" s="254"/>
      <c r="D103" s="264"/>
      <c r="E103" s="10"/>
      <c r="F103" s="20"/>
      <c r="G103" s="254"/>
      <c r="H103" s="278"/>
      <c r="I103" s="266"/>
      <c r="J103" s="65"/>
      <c r="K103" s="177"/>
      <c r="L103" s="177"/>
      <c r="M103" s="266"/>
      <c r="N103" s="267"/>
      <c r="O103" s="14"/>
      <c r="P103" s="14"/>
      <c r="Q103" s="15"/>
      <c r="R103" s="15"/>
      <c r="S103" s="13"/>
      <c r="T103" s="13"/>
      <c r="U103" s="268"/>
      <c r="V103" s="268"/>
      <c r="W103" s="268"/>
      <c r="X103" s="268"/>
      <c r="Y103" s="268"/>
      <c r="Z103" s="268"/>
      <c r="AA103" s="268"/>
    </row>
    <row r="104" spans="1:27" s="19" customFormat="1" ht="78" customHeight="1" hidden="1">
      <c r="A104" s="252"/>
      <c r="B104" s="253"/>
      <c r="C104" s="254"/>
      <c r="D104" s="264"/>
      <c r="E104" s="10"/>
      <c r="F104" s="10"/>
      <c r="G104" s="254"/>
      <c r="H104" s="277" t="e">
        <f>'R5 SI'!O12</f>
        <v>#DIV/0!</v>
      </c>
      <c r="I104" s="266" t="e">
        <f>IF(OR(AND(G104=1,H104=1),AND(G104=2,H104=1),AND(G104=1,H104=2),AND(G104=2,H104=2),AND(G104=3,H104=1)),"BAJO",IF(OR(AND(G104=4,H104=1),AND(G104=3,H104=2),AND(G104=2,H104=3),AND(G104=1,H104=3)),"MODERADO",IF(OR(AND(G104=5,H104=1),AND(G104=5,H104=2),AND(G104=4,H104=2),AND(G104=4,H104=3),AND(G104=3,H104=3),AND(G104=2,H104=4),AND(G104=1,H104=4),AND(G104=1,H104=5)),"ALTO",IF(OR(AND(G104=5,H104=3),AND(G104=5,H104=4),AND(G104=4,H104=4),AND(G104=3,H104=4),AND(G104=5,H104=5),AND(G104=4,H104=5),AND(G104=3,H104=5),AND(G104=2,H104=5)),"EXTREMO",""))))</f>
        <v>#DIV/0!</v>
      </c>
      <c r="J104" s="65"/>
      <c r="K104" s="176">
        <f>('R5 SI'!$A$81)*1</f>
        <v>1</v>
      </c>
      <c r="L104" s="176" t="e">
        <f>('R5 SI'!$H$81)*1</f>
        <v>#DIV/0!</v>
      </c>
      <c r="M104" s="266" t="e">
        <f>IF(OR(AND(K104=1,L104=1),AND(K104=2,L104=1),AND(K104=1,L104=2),AND(K104=2,L104=2),AND(K104=3,L104=1)),"BAJO",IF(OR(AND(K104=4,L104=1),AND(K104=3,L104=2),AND(K104=2,L104=3),AND(K104=1,L104=3)),"MODERADO",IF(OR(AND(K104=5,L104=1),AND(K104=5,L104=2),AND(K104=4,L104=2),AND(K104=4,L104=3),AND(K104=3,L104=3),AND(K104=2,L104=4),AND(K104=1,L104=4),AND(K104=1,L104=5)),"ALTO",IF(OR(AND(K104=5,L104=3),AND(K104=5,L104=4),AND(K104=4,L104=4),AND(K104=3,L104=4),AND(K104=5,L104=5),AND(K104=4,L104=5),AND(K104=3,L104=5),AND(K104=2,L104=5)),"EXTREMO",""))))</f>
        <v>#DIV/0!</v>
      </c>
      <c r="N104" s="267"/>
      <c r="O104" s="9"/>
      <c r="P104" s="9"/>
      <c r="Q104" s="9"/>
      <c r="R104" s="12"/>
      <c r="S104" s="12"/>
      <c r="T104" s="13"/>
      <c r="U104" s="268"/>
      <c r="V104" s="268"/>
      <c r="W104" s="268"/>
      <c r="X104" s="268"/>
      <c r="Y104" s="268"/>
      <c r="Z104" s="268"/>
      <c r="AA104" s="268"/>
    </row>
    <row r="105" spans="1:27" s="19" customFormat="1" ht="78" customHeight="1" hidden="1">
      <c r="A105" s="252"/>
      <c r="B105" s="253"/>
      <c r="C105" s="254"/>
      <c r="D105" s="264"/>
      <c r="E105" s="10"/>
      <c r="F105" s="10"/>
      <c r="G105" s="254"/>
      <c r="H105" s="278"/>
      <c r="I105" s="266"/>
      <c r="J105" s="65"/>
      <c r="K105" s="177"/>
      <c r="L105" s="177"/>
      <c r="M105" s="266"/>
      <c r="N105" s="267"/>
      <c r="O105" s="11"/>
      <c r="P105" s="11"/>
      <c r="Q105" s="9"/>
      <c r="R105" s="12"/>
      <c r="S105" s="12"/>
      <c r="T105" s="13"/>
      <c r="U105" s="268"/>
      <c r="V105" s="268"/>
      <c r="W105" s="268"/>
      <c r="X105" s="268"/>
      <c r="Y105" s="268"/>
      <c r="Z105" s="268"/>
      <c r="AA105" s="268"/>
    </row>
    <row r="106" spans="1:27" s="19" customFormat="1" ht="78" customHeight="1" hidden="1">
      <c r="A106" s="252"/>
      <c r="B106" s="253"/>
      <c r="C106" s="254"/>
      <c r="D106" s="264"/>
      <c r="E106" s="10"/>
      <c r="F106" s="10"/>
      <c r="G106" s="254"/>
      <c r="H106" s="278"/>
      <c r="I106" s="266"/>
      <c r="J106" s="65"/>
      <c r="K106" s="177"/>
      <c r="L106" s="177"/>
      <c r="M106" s="266"/>
      <c r="N106" s="267"/>
      <c r="O106" s="11"/>
      <c r="P106" s="11"/>
      <c r="Q106" s="9"/>
      <c r="R106" s="12"/>
      <c r="S106" s="12"/>
      <c r="T106" s="13"/>
      <c r="U106" s="268"/>
      <c r="V106" s="268"/>
      <c r="W106" s="268"/>
      <c r="X106" s="268"/>
      <c r="Y106" s="268"/>
      <c r="Z106" s="268"/>
      <c r="AA106" s="268"/>
    </row>
    <row r="107" spans="1:27" s="19" customFormat="1" ht="78" customHeight="1" hidden="1">
      <c r="A107" s="252"/>
      <c r="B107" s="253"/>
      <c r="C107" s="254"/>
      <c r="D107" s="264"/>
      <c r="E107" s="10"/>
      <c r="F107" s="10"/>
      <c r="G107" s="254"/>
      <c r="H107" s="278"/>
      <c r="I107" s="266"/>
      <c r="J107" s="65"/>
      <c r="K107" s="177"/>
      <c r="L107" s="177"/>
      <c r="M107" s="266"/>
      <c r="N107" s="267"/>
      <c r="O107" s="11"/>
      <c r="P107" s="11"/>
      <c r="Q107" s="9"/>
      <c r="R107" s="12"/>
      <c r="S107" s="12"/>
      <c r="T107" s="13"/>
      <c r="U107" s="268"/>
      <c r="V107" s="268"/>
      <c r="W107" s="268"/>
      <c r="X107" s="268"/>
      <c r="Y107" s="268"/>
      <c r="Z107" s="268"/>
      <c r="AA107" s="268"/>
    </row>
    <row r="108" spans="1:40" ht="24" hidden="1">
      <c r="A108" s="252"/>
      <c r="B108" s="253"/>
      <c r="C108" s="254"/>
      <c r="D108" s="264"/>
      <c r="E108" s="10"/>
      <c r="F108" s="20"/>
      <c r="G108" s="254"/>
      <c r="H108" s="278"/>
      <c r="I108" s="266"/>
      <c r="J108" s="65"/>
      <c r="K108" s="177"/>
      <c r="L108" s="177"/>
      <c r="M108" s="266"/>
      <c r="N108" s="267"/>
      <c r="O108" s="14"/>
      <c r="P108" s="14"/>
      <c r="Q108" s="15"/>
      <c r="R108" s="15"/>
      <c r="S108" s="13"/>
      <c r="T108" s="13"/>
      <c r="U108" s="268"/>
      <c r="V108" s="268"/>
      <c r="W108" s="268"/>
      <c r="X108" s="268"/>
      <c r="Y108" s="268"/>
      <c r="Z108" s="268"/>
      <c r="AA108" s="268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28:40" ht="16.5"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28:40" ht="15" customHeight="1"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7:40" ht="16.5">
      <c r="Q111" s="17"/>
      <c r="R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1:40" ht="16.5">
      <c r="K112" s="164" t="s">
        <v>279</v>
      </c>
      <c r="L112" s="164"/>
      <c r="M112" s="164"/>
      <c r="N112" s="164"/>
      <c r="O112" s="164"/>
      <c r="P112" s="164"/>
      <c r="Q112" s="164"/>
      <c r="R112" s="164"/>
      <c r="S112" s="165" t="s">
        <v>42</v>
      </c>
      <c r="T112" s="163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1:40" ht="16.5">
      <c r="K113" s="164"/>
      <c r="L113" s="164"/>
      <c r="M113" s="164"/>
      <c r="N113" s="164"/>
      <c r="O113" s="164"/>
      <c r="P113" s="164"/>
      <c r="Q113" s="164"/>
      <c r="R113" s="164"/>
      <c r="S113" s="163"/>
      <c r="T113" s="163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1:40" ht="16.5">
      <c r="K114" s="164"/>
      <c r="L114" s="164"/>
      <c r="M114" s="164"/>
      <c r="N114" s="164"/>
      <c r="O114" s="164"/>
      <c r="P114" s="164"/>
      <c r="Q114" s="164"/>
      <c r="R114" s="164"/>
      <c r="S114" s="163"/>
      <c r="T114" s="163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1:40" ht="16.5">
      <c r="K115" s="164"/>
      <c r="L115" s="164"/>
      <c r="M115" s="164"/>
      <c r="N115" s="164"/>
      <c r="O115" s="164"/>
      <c r="P115" s="164"/>
      <c r="Q115" s="164"/>
      <c r="R115" s="164"/>
      <c r="S115" s="163"/>
      <c r="T115" s="163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</sheetData>
  <sheetProtection/>
  <mergeCells count="381">
    <mergeCell ref="K62:K66"/>
    <mergeCell ref="I62:I66"/>
    <mergeCell ref="AA62:AA66"/>
    <mergeCell ref="Z62:Z66"/>
    <mergeCell ref="Y62:Y66"/>
    <mergeCell ref="X62:X66"/>
    <mergeCell ref="W62:W66"/>
    <mergeCell ref="V62:V66"/>
    <mergeCell ref="N57:N61"/>
    <mergeCell ref="M57:M61"/>
    <mergeCell ref="L57:L61"/>
    <mergeCell ref="U62:U66"/>
    <mergeCell ref="N62:N66"/>
    <mergeCell ref="M62:M66"/>
    <mergeCell ref="L62:L66"/>
    <mergeCell ref="K57:K61"/>
    <mergeCell ref="Y57:Y61"/>
    <mergeCell ref="Z57:Z61"/>
    <mergeCell ref="AA104:AA108"/>
    <mergeCell ref="A104:A108"/>
    <mergeCell ref="B104:B108"/>
    <mergeCell ref="C104:C108"/>
    <mergeCell ref="D104:D108"/>
    <mergeCell ref="G104:G108"/>
    <mergeCell ref="H104:H108"/>
    <mergeCell ref="I104:I108"/>
    <mergeCell ref="K104:K108"/>
    <mergeCell ref="L104:L108"/>
    <mergeCell ref="M104:M108"/>
    <mergeCell ref="N104:N108"/>
    <mergeCell ref="U104:U108"/>
    <mergeCell ref="V104:V108"/>
    <mergeCell ref="W104:W108"/>
    <mergeCell ref="X104:X108"/>
    <mergeCell ref="Y104:Y108"/>
    <mergeCell ref="Z104:Z108"/>
    <mergeCell ref="AA99:AA103"/>
    <mergeCell ref="A99:A103"/>
    <mergeCell ref="B99:B103"/>
    <mergeCell ref="C99:C103"/>
    <mergeCell ref="D99:D103"/>
    <mergeCell ref="G99:G103"/>
    <mergeCell ref="H99:H103"/>
    <mergeCell ref="I99:I103"/>
    <mergeCell ref="K99:K103"/>
    <mergeCell ref="L99:L103"/>
    <mergeCell ref="M99:M103"/>
    <mergeCell ref="N99:N103"/>
    <mergeCell ref="U99:U103"/>
    <mergeCell ref="V99:V103"/>
    <mergeCell ref="W99:W103"/>
    <mergeCell ref="X99:X103"/>
    <mergeCell ref="Y99:Y103"/>
    <mergeCell ref="Z99:Z103"/>
    <mergeCell ref="Z94:Z98"/>
    <mergeCell ref="AA94:AA98"/>
    <mergeCell ref="A94:A98"/>
    <mergeCell ref="B94:B98"/>
    <mergeCell ref="C94:C98"/>
    <mergeCell ref="D94:D98"/>
    <mergeCell ref="G94:G98"/>
    <mergeCell ref="H94:H98"/>
    <mergeCell ref="I94:I98"/>
    <mergeCell ref="K94:K98"/>
    <mergeCell ref="L94:L98"/>
    <mergeCell ref="M94:M98"/>
    <mergeCell ref="N94:N98"/>
    <mergeCell ref="U94:U98"/>
    <mergeCell ref="V94:V98"/>
    <mergeCell ref="W94:W98"/>
    <mergeCell ref="X94:X98"/>
    <mergeCell ref="Y94:Y98"/>
    <mergeCell ref="M89:M93"/>
    <mergeCell ref="N89:N93"/>
    <mergeCell ref="U89:U93"/>
    <mergeCell ref="V89:V93"/>
    <mergeCell ref="W89:W93"/>
    <mergeCell ref="X89:X93"/>
    <mergeCell ref="Y89:Y93"/>
    <mergeCell ref="Z89:Z93"/>
    <mergeCell ref="AA89:AA93"/>
    <mergeCell ref="A89:A93"/>
    <mergeCell ref="B89:B93"/>
    <mergeCell ref="C89:C93"/>
    <mergeCell ref="D89:D93"/>
    <mergeCell ref="G89:G93"/>
    <mergeCell ref="H89:H93"/>
    <mergeCell ref="I89:I93"/>
    <mergeCell ref="K89:K93"/>
    <mergeCell ref="L89:L93"/>
    <mergeCell ref="A83:AA83"/>
    <mergeCell ref="A84:A88"/>
    <mergeCell ref="B84:B88"/>
    <mergeCell ref="C84:C88"/>
    <mergeCell ref="D84:D88"/>
    <mergeCell ref="G84:G88"/>
    <mergeCell ref="H84:H88"/>
    <mergeCell ref="I84:I88"/>
    <mergeCell ref="K84:K88"/>
    <mergeCell ref="L84:L88"/>
    <mergeCell ref="M84:M88"/>
    <mergeCell ref="N84:N88"/>
    <mergeCell ref="U84:U88"/>
    <mergeCell ref="V84:V88"/>
    <mergeCell ref="W84:W88"/>
    <mergeCell ref="X84:X88"/>
    <mergeCell ref="Y84:Y88"/>
    <mergeCell ref="Z84:Z88"/>
    <mergeCell ref="AA84:AA88"/>
    <mergeCell ref="M78:M82"/>
    <mergeCell ref="N78:N82"/>
    <mergeCell ref="U78:U82"/>
    <mergeCell ref="V78:V82"/>
    <mergeCell ref="W78:W82"/>
    <mergeCell ref="X78:X82"/>
    <mergeCell ref="Y78:Y82"/>
    <mergeCell ref="Z78:Z82"/>
    <mergeCell ref="AA78:AA82"/>
    <mergeCell ref="A78:A82"/>
    <mergeCell ref="B78:B82"/>
    <mergeCell ref="C78:C82"/>
    <mergeCell ref="D78:D82"/>
    <mergeCell ref="G78:G82"/>
    <mergeCell ref="H78:H82"/>
    <mergeCell ref="I78:I82"/>
    <mergeCell ref="K78:K82"/>
    <mergeCell ref="L78:L82"/>
    <mergeCell ref="M73:M77"/>
    <mergeCell ref="N73:N77"/>
    <mergeCell ref="U73:U77"/>
    <mergeCell ref="V73:V77"/>
    <mergeCell ref="W73:W77"/>
    <mergeCell ref="X73:X77"/>
    <mergeCell ref="Y73:Y77"/>
    <mergeCell ref="Z73:Z77"/>
    <mergeCell ref="AA73:AA77"/>
    <mergeCell ref="A73:A77"/>
    <mergeCell ref="B73:B77"/>
    <mergeCell ref="C73:C77"/>
    <mergeCell ref="D73:D77"/>
    <mergeCell ref="G73:G77"/>
    <mergeCell ref="H73:H77"/>
    <mergeCell ref="I73:I77"/>
    <mergeCell ref="K73:K77"/>
    <mergeCell ref="L73:L77"/>
    <mergeCell ref="Z42:Z46"/>
    <mergeCell ref="AA42:AA46"/>
    <mergeCell ref="D68:D72"/>
    <mergeCell ref="G68:G72"/>
    <mergeCell ref="H68:H72"/>
    <mergeCell ref="I68:I72"/>
    <mergeCell ref="K68:K72"/>
    <mergeCell ref="L68:L72"/>
    <mergeCell ref="M68:M72"/>
    <mergeCell ref="N68:N72"/>
    <mergeCell ref="U68:U72"/>
    <mergeCell ref="V68:V72"/>
    <mergeCell ref="W68:W72"/>
    <mergeCell ref="X68:X72"/>
    <mergeCell ref="Y68:Y72"/>
    <mergeCell ref="Z68:Z72"/>
    <mergeCell ref="AA68:AA72"/>
    <mergeCell ref="H62:H66"/>
    <mergeCell ref="G62:G66"/>
    <mergeCell ref="AA57:AA61"/>
    <mergeCell ref="X57:X61"/>
    <mergeCell ref="W57:W61"/>
    <mergeCell ref="V57:V61"/>
    <mergeCell ref="U57:U61"/>
    <mergeCell ref="Z16:Z20"/>
    <mergeCell ref="AA16:AA20"/>
    <mergeCell ref="M21:M25"/>
    <mergeCell ref="Z47:Z51"/>
    <mergeCell ref="AA47:AA51"/>
    <mergeCell ref="A52:A56"/>
    <mergeCell ref="B52:B56"/>
    <mergeCell ref="C52:C56"/>
    <mergeCell ref="D52:D56"/>
    <mergeCell ref="G52:G56"/>
    <mergeCell ref="H52:H56"/>
    <mergeCell ref="I52:I56"/>
    <mergeCell ref="K52:K56"/>
    <mergeCell ref="L52:L56"/>
    <mergeCell ref="M52:M56"/>
    <mergeCell ref="N52:N56"/>
    <mergeCell ref="U52:U56"/>
    <mergeCell ref="V52:V56"/>
    <mergeCell ref="W52:W56"/>
    <mergeCell ref="X52:X56"/>
    <mergeCell ref="Y52:Y56"/>
    <mergeCell ref="A47:A51"/>
    <mergeCell ref="B47:B51"/>
    <mergeCell ref="C47:C51"/>
    <mergeCell ref="Y21:Y25"/>
    <mergeCell ref="Z21:Z25"/>
    <mergeCell ref="AA21:AA25"/>
    <mergeCell ref="W26:W30"/>
    <mergeCell ref="X26:X30"/>
    <mergeCell ref="Y26:Y30"/>
    <mergeCell ref="Z26:Z30"/>
    <mergeCell ref="AA26:AA30"/>
    <mergeCell ref="A16:A20"/>
    <mergeCell ref="B16:B20"/>
    <mergeCell ref="C16:C20"/>
    <mergeCell ref="D16:D20"/>
    <mergeCell ref="G16:G20"/>
    <mergeCell ref="H16:H20"/>
    <mergeCell ref="I16:I20"/>
    <mergeCell ref="K16:K20"/>
    <mergeCell ref="L16:L20"/>
    <mergeCell ref="M16:M20"/>
    <mergeCell ref="N16:N20"/>
    <mergeCell ref="U16:U20"/>
    <mergeCell ref="V16:V20"/>
    <mergeCell ref="W16:W20"/>
    <mergeCell ref="X16:X20"/>
    <mergeCell ref="Y16:Y20"/>
    <mergeCell ref="Z36:Z40"/>
    <mergeCell ref="W36:W40"/>
    <mergeCell ref="Y36:Y40"/>
    <mergeCell ref="L36:L40"/>
    <mergeCell ref="AA31:AA35"/>
    <mergeCell ref="AA36:AA40"/>
    <mergeCell ref="X31:X35"/>
    <mergeCell ref="Y31:Y35"/>
    <mergeCell ref="Z31:Z35"/>
    <mergeCell ref="U47:U51"/>
    <mergeCell ref="D47:D51"/>
    <mergeCell ref="G47:G51"/>
    <mergeCell ref="H47:H51"/>
    <mergeCell ref="A42:A46"/>
    <mergeCell ref="B42:B46"/>
    <mergeCell ref="C42:C46"/>
    <mergeCell ref="D42:D46"/>
    <mergeCell ref="G42:G46"/>
    <mergeCell ref="H42:H46"/>
    <mergeCell ref="I42:I46"/>
    <mergeCell ref="K42:K46"/>
    <mergeCell ref="L42:L46"/>
    <mergeCell ref="M42:M46"/>
    <mergeCell ref="N42:N46"/>
    <mergeCell ref="U42:U46"/>
    <mergeCell ref="M13:M14"/>
    <mergeCell ref="N13:N14"/>
    <mergeCell ref="O13:O14"/>
    <mergeCell ref="P13:P14"/>
    <mergeCell ref="A21:A25"/>
    <mergeCell ref="J12:J14"/>
    <mergeCell ref="A10:B10"/>
    <mergeCell ref="B31:B35"/>
    <mergeCell ref="C31:C35"/>
    <mergeCell ref="G13:G14"/>
    <mergeCell ref="B12:B14"/>
    <mergeCell ref="N21:N25"/>
    <mergeCell ref="A26:A30"/>
    <mergeCell ref="B26:B30"/>
    <mergeCell ref="C26:C30"/>
    <mergeCell ref="D26:D30"/>
    <mergeCell ref="G26:G30"/>
    <mergeCell ref="H26:H30"/>
    <mergeCell ref="I26:I30"/>
    <mergeCell ref="K26:K30"/>
    <mergeCell ref="A67:AA67"/>
    <mergeCell ref="A68:A72"/>
    <mergeCell ref="B68:B72"/>
    <mergeCell ref="C68:C72"/>
    <mergeCell ref="A41:AA41"/>
    <mergeCell ref="A62:A66"/>
    <mergeCell ref="B62:B66"/>
    <mergeCell ref="C62:C66"/>
    <mergeCell ref="D62:D66"/>
    <mergeCell ref="I47:I51"/>
    <mergeCell ref="K47:K51"/>
    <mergeCell ref="L47:L51"/>
    <mergeCell ref="M47:M51"/>
    <mergeCell ref="H57:H61"/>
    <mergeCell ref="Z52:Z56"/>
    <mergeCell ref="AA52:AA56"/>
    <mergeCell ref="V47:V51"/>
    <mergeCell ref="W47:W51"/>
    <mergeCell ref="X47:X51"/>
    <mergeCell ref="Y47:Y51"/>
    <mergeCell ref="V42:V46"/>
    <mergeCell ref="W42:W46"/>
    <mergeCell ref="X42:X46"/>
    <mergeCell ref="Y42:Y46"/>
    <mergeCell ref="G12:I12"/>
    <mergeCell ref="H13:H14"/>
    <mergeCell ref="A15:AA15"/>
    <mergeCell ref="A57:A61"/>
    <mergeCell ref="B57:B61"/>
    <mergeCell ref="C57:C61"/>
    <mergeCell ref="D57:D61"/>
    <mergeCell ref="T13:T14"/>
    <mergeCell ref="R13:S13"/>
    <mergeCell ref="C12:C14"/>
    <mergeCell ref="D12:D14"/>
    <mergeCell ref="Q13:Q14"/>
    <mergeCell ref="N12:T12"/>
    <mergeCell ref="U12:AA12"/>
    <mergeCell ref="X13:Y13"/>
    <mergeCell ref="AA13:AA14"/>
    <mergeCell ref="U36:U40"/>
    <mergeCell ref="I57:I61"/>
    <mergeCell ref="V36:V40"/>
    <mergeCell ref="G31:G35"/>
    <mergeCell ref="L13:L14"/>
    <mergeCell ref="I13:I14"/>
    <mergeCell ref="U31:U35"/>
    <mergeCell ref="V31:V35"/>
    <mergeCell ref="K31:K35"/>
    <mergeCell ref="L31:L35"/>
    <mergeCell ref="M36:M40"/>
    <mergeCell ref="X36:X40"/>
    <mergeCell ref="B21:B25"/>
    <mergeCell ref="C21:C25"/>
    <mergeCell ref="D21:D25"/>
    <mergeCell ref="G21:G25"/>
    <mergeCell ref="H21:H25"/>
    <mergeCell ref="I21:I25"/>
    <mergeCell ref="K21:K25"/>
    <mergeCell ref="W31:W35"/>
    <mergeCell ref="U21:U25"/>
    <mergeCell ref="V21:V25"/>
    <mergeCell ref="W21:W25"/>
    <mergeCell ref="X21:X25"/>
    <mergeCell ref="K36:K40"/>
    <mergeCell ref="M31:M35"/>
    <mergeCell ref="L26:L30"/>
    <mergeCell ref="M26:M30"/>
    <mergeCell ref="N26:N30"/>
    <mergeCell ref="U26:U30"/>
    <mergeCell ref="V26:V30"/>
    <mergeCell ref="X4:AA4"/>
    <mergeCell ref="N5:T5"/>
    <mergeCell ref="U5:W5"/>
    <mergeCell ref="C4:M4"/>
    <mergeCell ref="C7:T7"/>
    <mergeCell ref="A6:T6"/>
    <mergeCell ref="C5:M5"/>
    <mergeCell ref="A7:B7"/>
    <mergeCell ref="A1:B5"/>
    <mergeCell ref="C1:AA1"/>
    <mergeCell ref="C3:AA3"/>
    <mergeCell ref="X5:AA5"/>
    <mergeCell ref="N4:T4"/>
    <mergeCell ref="U4:W4"/>
    <mergeCell ref="C2:AA2"/>
    <mergeCell ref="U7:U10"/>
    <mergeCell ref="V7:Y10"/>
    <mergeCell ref="Z7:Z10"/>
    <mergeCell ref="AA7:AA10"/>
    <mergeCell ref="C8:T8"/>
    <mergeCell ref="C9:T9"/>
    <mergeCell ref="C10:T10"/>
    <mergeCell ref="A8:B8"/>
    <mergeCell ref="A9:B9"/>
    <mergeCell ref="A12:A14"/>
    <mergeCell ref="A11:T11"/>
    <mergeCell ref="K112:R115"/>
    <mergeCell ref="S112:T115"/>
    <mergeCell ref="N36:N40"/>
    <mergeCell ref="G36:G40"/>
    <mergeCell ref="H36:H40"/>
    <mergeCell ref="E12:E14"/>
    <mergeCell ref="A31:A35"/>
    <mergeCell ref="F12:F14"/>
    <mergeCell ref="I36:I40"/>
    <mergeCell ref="A36:A40"/>
    <mergeCell ref="B36:B40"/>
    <mergeCell ref="C36:C40"/>
    <mergeCell ref="D36:D40"/>
    <mergeCell ref="D31:D35"/>
    <mergeCell ref="I31:I35"/>
    <mergeCell ref="N31:N35"/>
    <mergeCell ref="H31:H35"/>
    <mergeCell ref="G57:G61"/>
    <mergeCell ref="N47:N51"/>
    <mergeCell ref="L21:L25"/>
    <mergeCell ref="K12:M12"/>
    <mergeCell ref="K13:K14"/>
  </mergeCells>
  <conditionalFormatting sqref="I57:I66 M57:M66">
    <cfRule type="containsText" priority="117" dxfId="3" operator="containsText" stopIfTrue="1" text="EXTREMO">
      <formula>NOT(ISERROR(SEARCH("EXTREMO",I57)))</formula>
    </cfRule>
    <cfRule type="containsText" priority="118" dxfId="1" operator="containsText" stopIfTrue="1" text="ALTO">
      <formula>NOT(ISERROR(SEARCH("ALTO",I57)))</formula>
    </cfRule>
    <cfRule type="containsText" priority="119" dxfId="2" operator="containsText" stopIfTrue="1" text="MODERADO">
      <formula>NOT(ISERROR(SEARCH("MODERADO",I57)))</formula>
    </cfRule>
    <cfRule type="containsText" priority="120" dxfId="6" operator="containsText" stopIfTrue="1" text="BAJO">
      <formula>NOT(ISERROR(SEARCH("BAJO",I57)))</formula>
    </cfRule>
  </conditionalFormatting>
  <conditionalFormatting sqref="M31:M40">
    <cfRule type="containsText" priority="109" dxfId="3" operator="containsText" stopIfTrue="1" text="EXTREMO">
      <formula>NOT(ISERROR(SEARCH("EXTREMO",M31)))</formula>
    </cfRule>
    <cfRule type="containsText" priority="110" dxfId="1" operator="containsText" stopIfTrue="1" text="ALTO">
      <formula>NOT(ISERROR(SEARCH("ALTO",M31)))</formula>
    </cfRule>
    <cfRule type="containsText" priority="111" dxfId="2" operator="containsText" stopIfTrue="1" text="MODERADO">
      <formula>NOT(ISERROR(SEARCH("MODERADO",M31)))</formula>
    </cfRule>
    <cfRule type="containsText" priority="112" dxfId="6" operator="containsText" stopIfTrue="1" text="BAJO">
      <formula>NOT(ISERROR(SEARCH("BAJO",M31)))</formula>
    </cfRule>
  </conditionalFormatting>
  <conditionalFormatting sqref="I16:I20 I26:I40">
    <cfRule type="containsText" priority="65" dxfId="3" operator="containsText" stopIfTrue="1" text="EXTREMO">
      <formula>NOT(ISERROR(SEARCH("EXTREMO",I16)))</formula>
    </cfRule>
    <cfRule type="containsText" priority="66" dxfId="1" operator="containsText" stopIfTrue="1" text="ALTO">
      <formula>NOT(ISERROR(SEARCH("ALTO",I16)))</formula>
    </cfRule>
    <cfRule type="containsText" priority="67" dxfId="2" operator="containsText" stopIfTrue="1" text="MODERADO">
      <formula>NOT(ISERROR(SEARCH("MODERADO",I16)))</formula>
    </cfRule>
    <cfRule type="containsText" priority="68" dxfId="6" operator="containsText" stopIfTrue="1" text="BAJO">
      <formula>NOT(ISERROR(SEARCH("BAJO",I16)))</formula>
    </cfRule>
  </conditionalFormatting>
  <conditionalFormatting sqref="M26:M30">
    <cfRule type="containsText" priority="61" dxfId="3" operator="containsText" stopIfTrue="1" text="EXTREMO">
      <formula>NOT(ISERROR(SEARCH("EXTREMO",M26)))</formula>
    </cfRule>
    <cfRule type="containsText" priority="62" dxfId="1" operator="containsText" stopIfTrue="1" text="ALTO">
      <formula>NOT(ISERROR(SEARCH("ALTO",M26)))</formula>
    </cfRule>
    <cfRule type="containsText" priority="63" dxfId="2" operator="containsText" stopIfTrue="1" text="MODERADO">
      <formula>NOT(ISERROR(SEARCH("MODERADO",M26)))</formula>
    </cfRule>
    <cfRule type="containsText" priority="64" dxfId="6" operator="containsText" stopIfTrue="1" text="BAJO">
      <formula>NOT(ISERROR(SEARCH("BAJO",M26)))</formula>
    </cfRule>
  </conditionalFormatting>
  <conditionalFormatting sqref="I47:I56 M47:M56">
    <cfRule type="containsText" priority="49" dxfId="3" operator="containsText" stopIfTrue="1" text="EXTREMO">
      <formula>NOT(ISERROR(SEARCH("EXTREMO",I47)))</formula>
    </cfRule>
    <cfRule type="containsText" priority="50" dxfId="1" operator="containsText" stopIfTrue="1" text="ALTO">
      <formula>NOT(ISERROR(SEARCH("ALTO",I47)))</formula>
    </cfRule>
    <cfRule type="containsText" priority="51" dxfId="2" operator="containsText" stopIfTrue="1" text="MODERADO">
      <formula>NOT(ISERROR(SEARCH("MODERADO",I47)))</formula>
    </cfRule>
    <cfRule type="containsText" priority="52" dxfId="6" operator="containsText" stopIfTrue="1" text="BAJO">
      <formula>NOT(ISERROR(SEARCH("BAJO",I47)))</formula>
    </cfRule>
  </conditionalFormatting>
  <conditionalFormatting sqref="I42:I46 M42:M46">
    <cfRule type="containsText" priority="45" dxfId="3" operator="containsText" stopIfTrue="1" text="EXTREMO">
      <formula>NOT(ISERROR(SEARCH("EXTREMO",I42)))</formula>
    </cfRule>
    <cfRule type="containsText" priority="46" dxfId="1" operator="containsText" stopIfTrue="1" text="ALTO">
      <formula>NOT(ISERROR(SEARCH("ALTO",I42)))</formula>
    </cfRule>
    <cfRule type="containsText" priority="47" dxfId="2" operator="containsText" stopIfTrue="1" text="MODERADO">
      <formula>NOT(ISERROR(SEARCH("MODERADO",I42)))</formula>
    </cfRule>
    <cfRule type="containsText" priority="48" dxfId="6" operator="containsText" stopIfTrue="1" text="BAJO">
      <formula>NOT(ISERROR(SEARCH("BAJO",I42)))</formula>
    </cfRule>
  </conditionalFormatting>
  <conditionalFormatting sqref="I78:I82 M78:M82">
    <cfRule type="containsText" priority="41" dxfId="3" operator="containsText" stopIfTrue="1" text="EXTREMO">
      <formula>NOT(ISERROR(SEARCH("EXTREMO",I78)))</formula>
    </cfRule>
    <cfRule type="containsText" priority="42" dxfId="1" operator="containsText" stopIfTrue="1" text="ALTO">
      <formula>NOT(ISERROR(SEARCH("ALTO",I78)))</formula>
    </cfRule>
    <cfRule type="containsText" priority="43" dxfId="2" operator="containsText" stopIfTrue="1" text="MODERADO">
      <formula>NOT(ISERROR(SEARCH("MODERADO",I78)))</formula>
    </cfRule>
    <cfRule type="containsText" priority="44" dxfId="6" operator="containsText" stopIfTrue="1" text="BAJO">
      <formula>NOT(ISERROR(SEARCH("BAJO",I78)))</formula>
    </cfRule>
  </conditionalFormatting>
  <conditionalFormatting sqref="I73:I77 M68:M77">
    <cfRule type="containsText" priority="37" dxfId="3" operator="containsText" stopIfTrue="1" text="EXTREMO">
      <formula>NOT(ISERROR(SEARCH("EXTREMO",I68)))</formula>
    </cfRule>
    <cfRule type="containsText" priority="38" dxfId="1" operator="containsText" stopIfTrue="1" text="ALTO">
      <formula>NOT(ISERROR(SEARCH("ALTO",I68)))</formula>
    </cfRule>
    <cfRule type="containsText" priority="39" dxfId="2" operator="containsText" stopIfTrue="1" text="MODERADO">
      <formula>NOT(ISERROR(SEARCH("MODERADO",I68)))</formula>
    </cfRule>
    <cfRule type="containsText" priority="40" dxfId="6" operator="containsText" stopIfTrue="1" text="BAJO">
      <formula>NOT(ISERROR(SEARCH("BAJO",I68)))</formula>
    </cfRule>
  </conditionalFormatting>
  <conditionalFormatting sqref="M104:M108 I104:I108">
    <cfRule type="containsText" priority="33" dxfId="3" operator="containsText" stopIfTrue="1" text="EXTREMO">
      <formula>NOT(ISERROR(SEARCH("EXTREMO",I104)))</formula>
    </cfRule>
    <cfRule type="containsText" priority="34" dxfId="1" operator="containsText" stopIfTrue="1" text="ALTO">
      <formula>NOT(ISERROR(SEARCH("ALTO",I104)))</formula>
    </cfRule>
    <cfRule type="containsText" priority="35" dxfId="2" operator="containsText" stopIfTrue="1" text="MODERADO">
      <formula>NOT(ISERROR(SEARCH("MODERADO",I104)))</formula>
    </cfRule>
    <cfRule type="containsText" priority="36" dxfId="6" operator="containsText" stopIfTrue="1" text="BAJO">
      <formula>NOT(ISERROR(SEARCH("BAJO",I104)))</formula>
    </cfRule>
  </conditionalFormatting>
  <conditionalFormatting sqref="I94:I103 M94:M103">
    <cfRule type="containsText" priority="29" dxfId="3" operator="containsText" stopIfTrue="1" text="EXTREMO">
      <formula>NOT(ISERROR(SEARCH("EXTREMO",I94)))</formula>
    </cfRule>
    <cfRule type="containsText" priority="30" dxfId="1" operator="containsText" stopIfTrue="1" text="ALTO">
      <formula>NOT(ISERROR(SEARCH("ALTO",I94)))</formula>
    </cfRule>
    <cfRule type="containsText" priority="31" dxfId="2" operator="containsText" stopIfTrue="1" text="MODERADO">
      <formula>NOT(ISERROR(SEARCH("MODERADO",I94)))</formula>
    </cfRule>
    <cfRule type="containsText" priority="32" dxfId="6" operator="containsText" stopIfTrue="1" text="BAJO">
      <formula>NOT(ISERROR(SEARCH("BAJO",I94)))</formula>
    </cfRule>
  </conditionalFormatting>
  <conditionalFormatting sqref="I84:I93 M84:M93">
    <cfRule type="containsText" priority="25" dxfId="3" operator="containsText" stopIfTrue="1" text="EXTREMO">
      <formula>NOT(ISERROR(SEARCH("EXTREMO",I84)))</formula>
    </cfRule>
    <cfRule type="containsText" priority="26" dxfId="1" operator="containsText" stopIfTrue="1" text="ALTO">
      <formula>NOT(ISERROR(SEARCH("ALTO",I84)))</formula>
    </cfRule>
    <cfRule type="containsText" priority="27" dxfId="2" operator="containsText" stopIfTrue="1" text="MODERADO">
      <formula>NOT(ISERROR(SEARCH("MODERADO",I84)))</formula>
    </cfRule>
    <cfRule type="containsText" priority="28" dxfId="6" operator="containsText" stopIfTrue="1" text="BAJO">
      <formula>NOT(ISERROR(SEARCH("BAJO",I84)))</formula>
    </cfRule>
  </conditionalFormatting>
  <conditionalFormatting sqref="I21:I25">
    <cfRule type="containsText" priority="21" dxfId="3" operator="containsText" stopIfTrue="1" text="EXTREMO">
      <formula>NOT(ISERROR(SEARCH("EXTREMO",I21)))</formula>
    </cfRule>
    <cfRule type="containsText" priority="22" dxfId="1" operator="containsText" stopIfTrue="1" text="ALTO">
      <formula>NOT(ISERROR(SEARCH("ALTO",I21)))</formula>
    </cfRule>
    <cfRule type="containsText" priority="23" dxfId="2" operator="containsText" stopIfTrue="1" text="MODERADO">
      <formula>NOT(ISERROR(SEARCH("MODERADO",I21)))</formula>
    </cfRule>
    <cfRule type="containsText" priority="24" dxfId="6" operator="containsText" stopIfTrue="1" text="BAJO">
      <formula>NOT(ISERROR(SEARCH("BAJO",I21)))</formula>
    </cfRule>
  </conditionalFormatting>
  <conditionalFormatting sqref="M16:M25">
    <cfRule type="containsText" priority="17" dxfId="3" operator="containsText" stopIfTrue="1" text="EXTREMO">
      <formula>NOT(ISERROR(SEARCH("EXTREMO",M16)))</formula>
    </cfRule>
    <cfRule type="containsText" priority="18" dxfId="1" operator="containsText" stopIfTrue="1" text="ALTO">
      <formula>NOT(ISERROR(SEARCH("ALTO",M16)))</formula>
    </cfRule>
    <cfRule type="containsText" priority="19" dxfId="2" operator="containsText" stopIfTrue="1" text="MODERADO">
      <formula>NOT(ISERROR(SEARCH("MODERADO",M16)))</formula>
    </cfRule>
    <cfRule type="containsText" priority="20" dxfId="6" operator="containsText" stopIfTrue="1" text="BAJO">
      <formula>NOT(ISERROR(SEARCH("BAJO",M16)))</formula>
    </cfRule>
  </conditionalFormatting>
  <conditionalFormatting sqref="I68:I72">
    <cfRule type="containsText" priority="5" dxfId="3" operator="containsText" stopIfTrue="1" text="EXTREMO">
      <formula>NOT(ISERROR(SEARCH("EXTREMO",I68)))</formula>
    </cfRule>
    <cfRule type="containsText" priority="6" dxfId="1" operator="containsText" stopIfTrue="1" text="ALTO">
      <formula>NOT(ISERROR(SEARCH("ALTO",I68)))</formula>
    </cfRule>
    <cfRule type="containsText" priority="7" dxfId="2" operator="containsText" stopIfTrue="1" text="MODERADO">
      <formula>NOT(ISERROR(SEARCH("MODERADO",I68)))</formula>
    </cfRule>
    <cfRule type="containsText" priority="8" dxfId="6" operator="containsText" stopIfTrue="1" text="BAJO">
      <formula>NOT(ISERROR(SEARCH("BAJO",I68)))</formula>
    </cfRule>
  </conditionalFormatting>
  <dataValidations count="23">
    <dataValidation allowBlank="1" showInputMessage="1" showErrorMessage="1" promptTitle="Valor consecuencia Riesgos SI" prompt="Dirigirse a la Hoja R1 SI" sqref="H84:H88"/>
    <dataValidation allowBlank="1" showInputMessage="1" showErrorMessage="1" promptTitle="Valor consecuencia Riesgos SI" prompt="Dirigirse a la Hoja R2 SI" sqref="H89:H93"/>
    <dataValidation allowBlank="1" showInputMessage="1" showErrorMessage="1" promptTitle="Valor consecuencia Riesgos SI" prompt="Dirigirse a la Hoja R3 SI" sqref="H94:H98"/>
    <dataValidation allowBlank="1" showInputMessage="1" showErrorMessage="1" promptTitle="Valor consecuencia Riesgos SI" prompt="Dirigirse a la Hoja R4 SI" sqref="H99:H103"/>
    <dataValidation allowBlank="1" showInputMessage="1" showErrorMessage="1" promptTitle="Valor consecuencia Riesgos SI" prompt="Dirigirse a la Hoja R5 SI" sqref="H104:H108"/>
    <dataValidation allowBlank="1" showInputMessage="1" showErrorMessage="1" promptTitle="Asignación de controles" prompt="Debe existir un control por cada causa.&#10;&#10;Una vez asigne los controles existentes del R1, dirijase a la Hoja R1 PR para su valoración" sqref="J16:J20"/>
    <dataValidation allowBlank="1" showInputMessage="1" showErrorMessage="1" promptTitle="Asignación de controles" prompt="Debe existir un control por cada causa.&#10;&#10;Una vez asigne los controles existentes del R2, dirijase a la Hoja R2 PR para su valoración" sqref="J21:J25"/>
    <dataValidation allowBlank="1" showInputMessage="1" showErrorMessage="1" promptTitle="Asignación de controles" prompt="Debe existir un control por cada causa.&#10;&#10;Una vez asigne los controles existentes del R3, dirijase a la Hoja R3 PR para su valoración" sqref="J26:J30"/>
    <dataValidation allowBlank="1" showInputMessage="1" showErrorMessage="1" promptTitle="Asignación de controles" prompt="Debe existir un control por cada causa.&#10;&#10;Una vez asigne los controles existentes del R4, dirijase a la Hoja R4 PR para su valoración" sqref="J31:J35"/>
    <dataValidation allowBlank="1" showInputMessage="1" showErrorMessage="1" promptTitle="Asignación de controles" prompt="Debe existir un control por cada causa.&#10;&#10;Una vez asigne los controles existentes del R5, dirijase a la Hoja R5 PR para su valoración" sqref="J36:J40"/>
    <dataValidation allowBlank="1" showInputMessage="1" showErrorMessage="1" promptTitle="Asignación de controles" prompt="Debe existir un control por cada causa.&#10;&#10;Una vez asigne los controles existentes del R1, dirijase a la Hoja R1 PRY para su valoración" sqref="J42:J46"/>
    <dataValidation allowBlank="1" showInputMessage="1" showErrorMessage="1" promptTitle="Asignación de controles" prompt="Debe existir un control por cada causa.&#10;&#10;Una vez asigne los controles existentes del R2, dirijase a la Hoja R2 PRY para su valoración" sqref="J47:J51"/>
    <dataValidation allowBlank="1" showInputMessage="1" showErrorMessage="1" promptTitle="Asignación de controles" prompt="Debe existir un control por cada causa.&#10;&#10;Una vez asigne los controles existentes del R3, dirijase a la Hoja R3 PRY para su valoración" sqref="J52:J56"/>
    <dataValidation allowBlank="1" showInputMessage="1" showErrorMessage="1" promptTitle="Asignación de controles" prompt="Debe existir un control por cada causa.&#10;&#10;Una vez asigne los controles existentes del R4, dirijase a la Hoja R4 PRY para su valoración" sqref="J57:J61"/>
    <dataValidation allowBlank="1" showInputMessage="1" showErrorMessage="1" promptTitle="Asignación de controles" prompt="Debe existir un control por cada causa.&#10;&#10;Una vez asigne los controles existentes del R5, dirijase a la Hoja R5 PRY para su valoración" sqref="J62:J66"/>
    <dataValidation allowBlank="1" showInputMessage="1" showErrorMessage="1" promptTitle="Asignación de controles" prompt="Debe existir un control por cada causa.&#10;&#10;Una vez asigne los controles existentes del R1, dirijase a la Hoja R1 SI para su valoración" sqref="J84:J88"/>
    <dataValidation allowBlank="1" showInputMessage="1" showErrorMessage="1" promptTitle="Asignación de controles" prompt="Debe existir un control por cada causa.&#10;&#10;Una vez asigne los controles existentes del R2, dirijase a la Hoja R2 SI para su valoración" sqref="J89:J93"/>
    <dataValidation allowBlank="1" showInputMessage="1" showErrorMessage="1" promptTitle="Asignación de controles" prompt="Debe existir un control por cada causa.&#10;&#10;Una vez asigne los controles existentes del R3, dirijase a la Hoja R3 SI para su valoración" sqref="J94:J98"/>
    <dataValidation allowBlank="1" showInputMessage="1" showErrorMessage="1" promptTitle="Asignación de controles" prompt="Debe existir un control por cada causa.&#10;&#10;Una vez asigne los controles existentes del R4, dirijase a la Hoja R4 SI para su valoración" sqref="J99:J103"/>
    <dataValidation allowBlank="1" showInputMessage="1" showErrorMessage="1" promptTitle="Asignación de controles" prompt="Debe existir un control por cada causa.&#10;&#10;Una vez asigne los controles existentes del R5, dirijase a la Hoja R5 SI para su valoración" sqref="J104:J108"/>
    <dataValidation type="list" showInputMessage="1" showErrorMessage="1" sqref="C84:C108 C16:C40 C42:C66">
      <formula1>'MAPA DE RIESGOS'!#REF!</formula1>
    </dataValidation>
    <dataValidation type="list" allowBlank="1" showInputMessage="1" showErrorMessage="1" sqref="N42:N66 N16:N40 N84:N108 G84:G108 G42:H66 G16:H40">
      <formula1>'MAPA DE RIESGOS'!#REF!</formula1>
    </dataValidation>
    <dataValidation allowBlank="1" showInputMessage="1" showErrorMessage="1" promptTitle="Asignación de controles" prompt="Debe existir un control por cada causa.&#10;&#10;Una vez asigne los controles existentes del R1, dirijase a la Hoja R1 CO para su valoración" sqref="J68 J70:J72 J74:J75 J80:J81 J77:J78"/>
  </dataValidations>
  <printOptions/>
  <pageMargins left="0.25" right="0.25" top="0.75" bottom="0.75" header="0.3" footer="0.3"/>
  <pageSetup horizontalDpi="600" verticalDpi="600" orientation="landscape" paperSize="5" scale="19" r:id="rId3"/>
  <rowBreaks count="2" manualBreakCount="2">
    <brk id="40" max="27" man="1"/>
    <brk id="56" max="27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theme="3"/>
  </sheetPr>
  <dimension ref="A1:U82"/>
  <sheetViews>
    <sheetView view="pageBreakPreview" zoomScale="25" zoomScaleNormal="70" zoomScaleSheetLayoutView="25" zoomScalePageLayoutView="0" workbookViewId="0" topLeftCell="C54">
      <selection activeCell="O18" sqref="O18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RIESGOS'!A57</f>
        <v>0</v>
      </c>
      <c r="B7" s="397">
        <f>'MAPA DE RIESGOS'!C57</f>
        <v>0</v>
      </c>
      <c r="C7" s="398"/>
      <c r="D7" s="397">
        <f>'MAPA DE RIESGOS'!B57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RIESGOS'!$G$57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RIESGOS'!$H$57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>
        <f>'MAPA DE RIESGOS'!E57</f>
        <v>0</v>
      </c>
      <c r="B18" s="506"/>
      <c r="C18" s="506"/>
      <c r="D18" s="506"/>
      <c r="E18" s="506"/>
      <c r="F18" s="507"/>
      <c r="G18" s="94" t="s">
        <v>74</v>
      </c>
      <c r="H18" s="505">
        <f>'MAPA DE RIESGOS'!J57</f>
        <v>0</v>
      </c>
      <c r="I18" s="506"/>
      <c r="J18" s="506"/>
      <c r="K18" s="506"/>
      <c r="L18" s="506"/>
      <c r="M18" s="506"/>
      <c r="N18" s="506"/>
      <c r="O18" s="73"/>
      <c r="P18" s="73"/>
      <c r="Q18" s="72"/>
      <c r="R18" s="72"/>
      <c r="S18" s="72"/>
      <c r="T18" s="72"/>
    </row>
    <row r="19" spans="1:20" ht="49.5" customHeight="1">
      <c r="A19" s="505">
        <f>'MAPA DE RIESGOS'!E58</f>
        <v>0</v>
      </c>
      <c r="B19" s="506"/>
      <c r="C19" s="506"/>
      <c r="D19" s="506"/>
      <c r="E19" s="506"/>
      <c r="F19" s="507"/>
      <c r="G19" s="94" t="s">
        <v>75</v>
      </c>
      <c r="H19" s="505">
        <f>'MAPA DE RIESGOS'!J58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RIESGOS'!E59</f>
        <v>0</v>
      </c>
      <c r="B20" s="506"/>
      <c r="C20" s="506"/>
      <c r="D20" s="506"/>
      <c r="E20" s="506"/>
      <c r="F20" s="507"/>
      <c r="G20" s="94" t="s">
        <v>76</v>
      </c>
      <c r="H20" s="505">
        <f>'MAPA DE RIESGOS'!J59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RIESGOS'!E60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RIESGOS'!J60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RIESGOS'!E61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RIESGOS'!J61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 selectLockedCells="1"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theme="3"/>
  </sheetPr>
  <dimension ref="A1:U82"/>
  <sheetViews>
    <sheetView rightToLeft="1" view="pageBreakPreview" zoomScale="25" zoomScaleNormal="70" zoomScaleSheetLayoutView="25" zoomScalePageLayoutView="0" workbookViewId="0" topLeftCell="F54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RIESGOS'!A62</f>
        <v>0</v>
      </c>
      <c r="B7" s="397">
        <f>'MAPA DE RIESGOS'!C62</f>
        <v>0</v>
      </c>
      <c r="C7" s="398"/>
      <c r="D7" s="397">
        <f>'MAPA DE RIESGOS'!B62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RIESGOS'!$G$62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RIESGOS'!$H$62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>
        <f>'MAPA DE RIESGOS'!E62</f>
        <v>0</v>
      </c>
      <c r="B18" s="506"/>
      <c r="C18" s="506"/>
      <c r="D18" s="506"/>
      <c r="E18" s="506"/>
      <c r="F18" s="507"/>
      <c r="G18" s="94" t="s">
        <v>74</v>
      </c>
      <c r="H18" s="505">
        <f>'MAPA DE RIESGOS'!J62</f>
        <v>0</v>
      </c>
      <c r="I18" s="506"/>
      <c r="J18" s="506"/>
      <c r="K18" s="506"/>
      <c r="L18" s="506"/>
      <c r="M18" s="506"/>
      <c r="N18" s="506"/>
      <c r="O18" s="73"/>
      <c r="P18" s="73"/>
      <c r="Q18" s="72"/>
      <c r="R18" s="72"/>
      <c r="S18" s="72"/>
      <c r="T18" s="72"/>
    </row>
    <row r="19" spans="1:20" ht="49.5" customHeight="1">
      <c r="A19" s="505">
        <f>'MAPA DE RIESGOS'!E63</f>
        <v>0</v>
      </c>
      <c r="B19" s="506"/>
      <c r="C19" s="506"/>
      <c r="D19" s="506"/>
      <c r="E19" s="506"/>
      <c r="F19" s="507"/>
      <c r="G19" s="94" t="s">
        <v>75</v>
      </c>
      <c r="H19" s="505">
        <f>'MAPA DE RIESGOS'!J63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RIESGOS'!E64</f>
        <v>0</v>
      </c>
      <c r="B20" s="506"/>
      <c r="C20" s="506"/>
      <c r="D20" s="506"/>
      <c r="E20" s="506"/>
      <c r="F20" s="507"/>
      <c r="G20" s="94" t="s">
        <v>76</v>
      </c>
      <c r="H20" s="505">
        <f>'MAPA DE RIESGOS'!J64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RIESGOS'!E65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RIESGOS'!J65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RIESGOS'!E66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RIESGOS'!J66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theme="5"/>
  </sheetPr>
  <dimension ref="A1:U82"/>
  <sheetViews>
    <sheetView view="pageBreakPreview" zoomScale="40" zoomScaleNormal="70" zoomScaleSheetLayoutView="40" zoomScalePageLayoutView="0" workbookViewId="0" topLeftCell="F34">
      <selection activeCell="N35" sqref="N35:N36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RIESGOS'!D68</f>
        <v>Contratación.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RIESGOS'!A68</f>
        <v>1</v>
      </c>
      <c r="B7" s="397" t="str">
        <f>'MAPA DE RIESGOS'!C68</f>
        <v>Riesgo de Corrupción</v>
      </c>
      <c r="C7" s="398"/>
      <c r="D7" s="397" t="str">
        <f>'MAPA DE RIESGOS'!B68</f>
        <v>Posibilidad de recibir o solicitar cualquer dadiva o beneficio a nombre propio o de terceros debido a la elaboracion de estudios previos a medida que favorezcan a un proponente en partivcular. 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409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RIESGOS'!$G$68</f>
        <v>3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('MAPA DE RIESGOS'!$H$68)*1</f>
        <v>5</v>
      </c>
      <c r="H11" s="403"/>
      <c r="I11" s="403"/>
      <c r="J11" s="404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EXTREMO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102" customHeight="1">
      <c r="A18" s="505" t="str">
        <f>'MAPA DE RIESGOS'!E68</f>
        <v>Debilidad en la etapa precontractual y contractual.</v>
      </c>
      <c r="B18" s="506"/>
      <c r="C18" s="506"/>
      <c r="D18" s="506"/>
      <c r="E18" s="506"/>
      <c r="F18" s="507"/>
      <c r="G18" s="94" t="s">
        <v>74</v>
      </c>
      <c r="H18" s="505" t="str">
        <f>'MAPA DE RIESGOS'!J68</f>
        <v>Los profesionales de apoyo juridico de la secretaria elaboran estudios previos según el modelo tipo Colombia compra eficiente</v>
      </c>
      <c r="I18" s="506"/>
      <c r="J18" s="506"/>
      <c r="K18" s="506"/>
      <c r="L18" s="506"/>
      <c r="M18" s="506"/>
      <c r="N18" s="506"/>
      <c r="O18" s="73" t="s">
        <v>196</v>
      </c>
      <c r="P18" s="73"/>
      <c r="Q18" s="72"/>
      <c r="R18" s="72"/>
      <c r="S18" s="72"/>
      <c r="T18" s="72"/>
    </row>
    <row r="19" spans="1:20" ht="102" customHeight="1">
      <c r="A19" s="505" t="str">
        <f>'MAPA DE RIESGOS'!E69</f>
        <v>Falta de controles en la contratación. </v>
      </c>
      <c r="B19" s="506"/>
      <c r="C19" s="506"/>
      <c r="D19" s="506"/>
      <c r="E19" s="506"/>
      <c r="F19" s="507"/>
      <c r="G19" s="94" t="s">
        <v>75</v>
      </c>
      <c r="H19" s="505" t="str">
        <f>'MAPA DE RIESGOS'!J69</f>
        <v>La secretaria de infraestructura y los subsecretarios revisan los estudios previos elaborados por el equipo juridico de la secretaria.</v>
      </c>
      <c r="I19" s="506"/>
      <c r="J19" s="506"/>
      <c r="K19" s="506"/>
      <c r="L19" s="506"/>
      <c r="M19" s="506"/>
      <c r="N19" s="506"/>
      <c r="O19" s="73" t="s">
        <v>196</v>
      </c>
      <c r="P19" s="73"/>
      <c r="Q19" s="72"/>
      <c r="R19" s="72"/>
      <c r="S19" s="72"/>
      <c r="T19" s="72"/>
    </row>
    <row r="20" spans="1:20" ht="102" customHeight="1">
      <c r="A20" s="505" t="str">
        <f>'MAPA DE RIESGOS'!E70</f>
        <v>Desconcomiento del personal en la contratación. </v>
      </c>
      <c r="B20" s="506"/>
      <c r="C20" s="506"/>
      <c r="D20" s="506"/>
      <c r="E20" s="506"/>
      <c r="F20" s="507"/>
      <c r="G20" s="94" t="s">
        <v>76</v>
      </c>
      <c r="H20" s="505" t="str">
        <f>'MAPA DE RIESGOS'!J70</f>
        <v>El jefe de la oficina juridica capacita al personal de apoyo en el prceso de elaboracion de estudios previos. </v>
      </c>
      <c r="I20" s="506"/>
      <c r="J20" s="506"/>
      <c r="K20" s="506"/>
      <c r="L20" s="506"/>
      <c r="M20" s="506"/>
      <c r="N20" s="506"/>
      <c r="O20" s="73" t="s">
        <v>196</v>
      </c>
      <c r="P20" s="73"/>
      <c r="Q20" s="72"/>
      <c r="R20" s="72"/>
      <c r="S20" s="72"/>
      <c r="T20" s="72"/>
    </row>
    <row r="21" spans="1:20" ht="49.5" customHeight="1">
      <c r="A21" s="505"/>
      <c r="B21" s="506"/>
      <c r="C21" s="506"/>
      <c r="D21" s="506"/>
      <c r="E21" s="506"/>
      <c r="F21" s="507"/>
      <c r="G21" s="94" t="s">
        <v>77</v>
      </c>
      <c r="H21" s="505">
        <f>'MAPA DE RIESGOS'!J71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/>
      <c r="B22" s="506"/>
      <c r="C22" s="506"/>
      <c r="D22" s="506"/>
      <c r="E22" s="506"/>
      <c r="F22" s="507"/>
      <c r="G22" s="94" t="s">
        <v>78</v>
      </c>
      <c r="H22" s="505">
        <f>'MAPA DE RIESGOS'!J72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3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160" t="s">
        <v>82</v>
      </c>
      <c r="J34" s="161" t="s">
        <v>270</v>
      </c>
      <c r="K34" s="160" t="s">
        <v>83</v>
      </c>
      <c r="L34" s="161" t="s">
        <v>270</v>
      </c>
      <c r="M34" s="160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>
        <v>15</v>
      </c>
      <c r="J35" s="434" t="s">
        <v>207</v>
      </c>
      <c r="K35" s="432">
        <v>15</v>
      </c>
      <c r="L35" s="434" t="s">
        <v>260</v>
      </c>
      <c r="M35" s="432">
        <v>15</v>
      </c>
      <c r="N35" s="434" t="s">
        <v>207</v>
      </c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 t="s">
        <v>206</v>
      </c>
      <c r="M36" s="439"/>
      <c r="N36" s="439"/>
      <c r="O36" s="439"/>
      <c r="P36" s="456"/>
      <c r="Q36" s="439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>
        <v>15</v>
      </c>
      <c r="J37" s="432" t="s">
        <v>208</v>
      </c>
      <c r="K37" s="432">
        <v>15</v>
      </c>
      <c r="L37" s="434" t="s">
        <v>260</v>
      </c>
      <c r="M37" s="432">
        <v>15</v>
      </c>
      <c r="N37" s="434" t="s">
        <v>207</v>
      </c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 t="s">
        <v>206</v>
      </c>
      <c r="M38" s="439"/>
      <c r="N38" s="439"/>
      <c r="O38" s="439"/>
      <c r="P38" s="456"/>
      <c r="Q38" s="439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>
        <v>15</v>
      </c>
      <c r="J39" s="467" t="s">
        <v>258</v>
      </c>
      <c r="K39" s="432">
        <v>15</v>
      </c>
      <c r="L39" s="467" t="s">
        <v>261</v>
      </c>
      <c r="M39" s="432">
        <v>15</v>
      </c>
      <c r="N39" s="432" t="s">
        <v>263</v>
      </c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69"/>
      <c r="K40" s="439"/>
      <c r="L40" s="469"/>
      <c r="M40" s="439"/>
      <c r="N40" s="439"/>
      <c r="O40" s="439"/>
      <c r="P40" s="456"/>
      <c r="Q40" s="439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>
        <v>15</v>
      </c>
      <c r="J41" s="432" t="s">
        <v>259</v>
      </c>
      <c r="K41" s="432">
        <v>15</v>
      </c>
      <c r="L41" s="432" t="s">
        <v>261</v>
      </c>
      <c r="M41" s="432">
        <v>15</v>
      </c>
      <c r="N41" s="432" t="s">
        <v>263</v>
      </c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56"/>
      <c r="Q43" s="439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>
        <v>15</v>
      </c>
      <c r="J44" s="432" t="s">
        <v>209</v>
      </c>
      <c r="K44" s="432">
        <v>15</v>
      </c>
      <c r="L44" s="432" t="s">
        <v>209</v>
      </c>
      <c r="M44" s="432">
        <v>15</v>
      </c>
      <c r="N44" s="432" t="s">
        <v>264</v>
      </c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>
        <v>15</v>
      </c>
      <c r="J46" s="432" t="s">
        <v>210</v>
      </c>
      <c r="K46" s="432">
        <v>15</v>
      </c>
      <c r="L46" s="432" t="s">
        <v>210</v>
      </c>
      <c r="M46" s="432">
        <v>5</v>
      </c>
      <c r="N46" s="432" t="s">
        <v>210</v>
      </c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>
        <v>10</v>
      </c>
      <c r="J48" s="432" t="s">
        <v>211</v>
      </c>
      <c r="K48" s="432">
        <v>10</v>
      </c>
      <c r="L48" s="432" t="s">
        <v>262</v>
      </c>
      <c r="M48" s="432">
        <v>10</v>
      </c>
      <c r="N48" s="467" t="s">
        <v>265</v>
      </c>
      <c r="O48" s="432"/>
      <c r="P48" s="431"/>
      <c r="Q48" s="432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68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6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100</v>
      </c>
      <c r="J51" s="473"/>
      <c r="K51" s="472">
        <f>SUM(K35:K50)</f>
        <v>100</v>
      </c>
      <c r="L51" s="473"/>
      <c r="M51" s="472">
        <f>SUM(M35:M50)</f>
        <v>90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160" t="s">
        <v>82</v>
      </c>
      <c r="J53" s="161" t="s">
        <v>270</v>
      </c>
      <c r="K53" s="160" t="s">
        <v>83</v>
      </c>
      <c r="L53" s="161" t="s">
        <v>270</v>
      </c>
      <c r="M53" s="160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>
        <v>100</v>
      </c>
      <c r="J54" s="432" t="s">
        <v>211</v>
      </c>
      <c r="K54" s="465">
        <v>100</v>
      </c>
      <c r="L54" s="432" t="s">
        <v>262</v>
      </c>
      <c r="M54" s="465">
        <v>100</v>
      </c>
      <c r="N54" s="467" t="s">
        <v>265</v>
      </c>
      <c r="O54" s="465">
        <v>50</v>
      </c>
      <c r="P54" s="465"/>
      <c r="Q54" s="465"/>
      <c r="R54" s="465">
        <v>50</v>
      </c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34"/>
      <c r="K55" s="465"/>
      <c r="L55" s="434"/>
      <c r="M55" s="465"/>
      <c r="N55" s="468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39"/>
      <c r="K56" s="465"/>
      <c r="L56" s="439"/>
      <c r="M56" s="465"/>
      <c r="N56" s="469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100</v>
      </c>
      <c r="J57" s="475"/>
      <c r="K57" s="475">
        <f>K54</f>
        <v>100</v>
      </c>
      <c r="L57" s="475"/>
      <c r="M57" s="475">
        <f>M54</f>
        <v>100</v>
      </c>
      <c r="N57" s="475"/>
      <c r="O57" s="470">
        <f>O54</f>
        <v>50</v>
      </c>
      <c r="P57" s="470"/>
      <c r="Q57" s="470"/>
      <c r="R57" s="470">
        <f>R54</f>
        <v>50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100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100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MODERADO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3</v>
      </c>
      <c r="B73" s="491"/>
      <c r="C73" s="491"/>
      <c r="D73" s="491"/>
      <c r="E73" s="491"/>
      <c r="F73" s="491"/>
      <c r="G73" s="491"/>
      <c r="H73" s="492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492"/>
      <c r="J73" s="492"/>
      <c r="K73" s="492"/>
      <c r="L73" s="492"/>
      <c r="M73" s="492"/>
      <c r="N73" s="492"/>
      <c r="O73" s="493">
        <f>IF(A73-H73=0,"1",A73-H73)</f>
        <v>2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5</v>
      </c>
      <c r="B77" s="491"/>
      <c r="C77" s="491"/>
      <c r="D77" s="491"/>
      <c r="E77" s="491"/>
      <c r="F77" s="491"/>
      <c r="G77" s="491"/>
      <c r="H77" s="495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495"/>
      <c r="J77" s="495"/>
      <c r="K77" s="495"/>
      <c r="L77" s="495"/>
      <c r="M77" s="495"/>
      <c r="N77" s="495"/>
      <c r="O77" s="491">
        <f>IF(A77-H77=0,"1",A77-H77)</f>
        <v>4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>
        <f>(O73*1)</f>
        <v>2</v>
      </c>
      <c r="B81" s="491"/>
      <c r="C81" s="491"/>
      <c r="D81" s="491"/>
      <c r="E81" s="491"/>
      <c r="F81" s="491"/>
      <c r="G81" s="491"/>
      <c r="H81" s="491">
        <f>(O77*1)</f>
        <v>4</v>
      </c>
      <c r="I81" s="491"/>
      <c r="J81" s="491"/>
      <c r="K81" s="491"/>
      <c r="L81" s="491"/>
      <c r="M81" s="491"/>
      <c r="N81" s="491"/>
      <c r="O81" s="492" t="str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ALTO</v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theme="5" tint="0.7999799847602844"/>
  </sheetPr>
  <dimension ref="A1:N27"/>
  <sheetViews>
    <sheetView zoomScalePageLayoutView="0" workbookViewId="0" topLeftCell="A17">
      <selection activeCell="C26" sqref="C26:E26"/>
    </sheetView>
  </sheetViews>
  <sheetFormatPr defaultColWidth="11.421875" defaultRowHeight="15"/>
  <sheetData>
    <row r="1" spans="1:13" ht="17.25" thickBot="1">
      <c r="A1" s="508" t="s">
        <v>106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10"/>
    </row>
    <row r="2" spans="1:13" ht="25.5" customHeight="1">
      <c r="A2" s="511" t="s">
        <v>14</v>
      </c>
      <c r="B2" s="513" t="s">
        <v>107</v>
      </c>
      <c r="C2" s="514"/>
      <c r="D2" s="514"/>
      <c r="E2" s="514"/>
      <c r="F2" s="514"/>
      <c r="G2" s="514"/>
      <c r="H2" s="514"/>
      <c r="I2" s="514"/>
      <c r="J2" s="514"/>
      <c r="K2" s="514"/>
      <c r="L2" s="517" t="s">
        <v>195</v>
      </c>
      <c r="M2" s="518"/>
    </row>
    <row r="3" spans="1:13" ht="25.5" customHeight="1">
      <c r="A3" s="512"/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95" t="s">
        <v>108</v>
      </c>
      <c r="M3" s="96" t="s">
        <v>109</v>
      </c>
    </row>
    <row r="4" spans="1:13" ht="30" customHeight="1">
      <c r="A4" s="52">
        <v>1</v>
      </c>
      <c r="B4" s="519" t="s">
        <v>110</v>
      </c>
      <c r="C4" s="520"/>
      <c r="D4" s="520"/>
      <c r="E4" s="520"/>
      <c r="F4" s="520"/>
      <c r="G4" s="520"/>
      <c r="H4" s="520"/>
      <c r="I4" s="520"/>
      <c r="J4" s="520"/>
      <c r="K4" s="521"/>
      <c r="L4" s="107" t="s">
        <v>196</v>
      </c>
      <c r="M4" s="108"/>
    </row>
    <row r="5" spans="1:13" ht="30" customHeight="1">
      <c r="A5" s="52">
        <v>2</v>
      </c>
      <c r="B5" s="519" t="s">
        <v>111</v>
      </c>
      <c r="C5" s="520"/>
      <c r="D5" s="520"/>
      <c r="E5" s="520"/>
      <c r="F5" s="520"/>
      <c r="G5" s="520"/>
      <c r="H5" s="520"/>
      <c r="I5" s="520"/>
      <c r="J5" s="520"/>
      <c r="K5" s="521"/>
      <c r="L5" s="107" t="s">
        <v>196</v>
      </c>
      <c r="M5" s="108"/>
    </row>
    <row r="6" spans="1:13" ht="30" customHeight="1">
      <c r="A6" s="52">
        <v>3</v>
      </c>
      <c r="B6" s="519" t="s">
        <v>112</v>
      </c>
      <c r="C6" s="520"/>
      <c r="D6" s="520"/>
      <c r="E6" s="520"/>
      <c r="F6" s="520"/>
      <c r="G6" s="520"/>
      <c r="H6" s="520"/>
      <c r="I6" s="520"/>
      <c r="J6" s="520"/>
      <c r="K6" s="521"/>
      <c r="L6" s="107" t="s">
        <v>196</v>
      </c>
      <c r="M6" s="108"/>
    </row>
    <row r="7" spans="1:13" ht="30" customHeight="1">
      <c r="A7" s="52">
        <v>4</v>
      </c>
      <c r="B7" s="519" t="s">
        <v>113</v>
      </c>
      <c r="C7" s="520"/>
      <c r="D7" s="520"/>
      <c r="E7" s="520"/>
      <c r="F7" s="520"/>
      <c r="G7" s="520"/>
      <c r="H7" s="520"/>
      <c r="I7" s="520"/>
      <c r="J7" s="520"/>
      <c r="K7" s="521"/>
      <c r="L7" s="107" t="s">
        <v>196</v>
      </c>
      <c r="M7" s="108"/>
    </row>
    <row r="8" spans="1:13" ht="30" customHeight="1">
      <c r="A8" s="52">
        <v>5</v>
      </c>
      <c r="B8" s="519" t="s">
        <v>114</v>
      </c>
      <c r="C8" s="520"/>
      <c r="D8" s="520"/>
      <c r="E8" s="520"/>
      <c r="F8" s="520"/>
      <c r="G8" s="520"/>
      <c r="H8" s="520"/>
      <c r="I8" s="520"/>
      <c r="J8" s="520"/>
      <c r="K8" s="521"/>
      <c r="L8" s="107" t="s">
        <v>196</v>
      </c>
      <c r="M8" s="108"/>
    </row>
    <row r="9" spans="1:13" ht="30" customHeight="1">
      <c r="A9" s="52">
        <v>6</v>
      </c>
      <c r="B9" s="519" t="s">
        <v>115</v>
      </c>
      <c r="C9" s="520"/>
      <c r="D9" s="520"/>
      <c r="E9" s="520"/>
      <c r="F9" s="520"/>
      <c r="G9" s="520"/>
      <c r="H9" s="520"/>
      <c r="I9" s="520"/>
      <c r="J9" s="520"/>
      <c r="K9" s="521"/>
      <c r="L9" s="107" t="s">
        <v>196</v>
      </c>
      <c r="M9" s="108"/>
    </row>
    <row r="10" spans="1:13" ht="30" customHeight="1">
      <c r="A10" s="52">
        <v>7</v>
      </c>
      <c r="B10" s="519" t="s">
        <v>116</v>
      </c>
      <c r="C10" s="520"/>
      <c r="D10" s="520"/>
      <c r="E10" s="520"/>
      <c r="F10" s="520"/>
      <c r="G10" s="520"/>
      <c r="H10" s="520"/>
      <c r="I10" s="520"/>
      <c r="J10" s="520"/>
      <c r="K10" s="521"/>
      <c r="L10" s="107"/>
      <c r="M10" s="108" t="s">
        <v>196</v>
      </c>
    </row>
    <row r="11" spans="1:13" ht="30" customHeight="1">
      <c r="A11" s="52">
        <v>8</v>
      </c>
      <c r="B11" s="519" t="s">
        <v>117</v>
      </c>
      <c r="C11" s="520"/>
      <c r="D11" s="520"/>
      <c r="E11" s="520"/>
      <c r="F11" s="520"/>
      <c r="G11" s="520"/>
      <c r="H11" s="520"/>
      <c r="I11" s="520"/>
      <c r="J11" s="520"/>
      <c r="K11" s="521"/>
      <c r="L11" s="107"/>
      <c r="M11" s="108" t="s">
        <v>196</v>
      </c>
    </row>
    <row r="12" spans="1:13" ht="30" customHeight="1">
      <c r="A12" s="52">
        <v>9</v>
      </c>
      <c r="B12" s="519" t="s">
        <v>118</v>
      </c>
      <c r="C12" s="520"/>
      <c r="D12" s="520"/>
      <c r="E12" s="520"/>
      <c r="F12" s="520"/>
      <c r="G12" s="520"/>
      <c r="H12" s="520"/>
      <c r="I12" s="520"/>
      <c r="J12" s="520"/>
      <c r="K12" s="521"/>
      <c r="L12" s="107"/>
      <c r="M12" s="108" t="s">
        <v>196</v>
      </c>
    </row>
    <row r="13" spans="1:13" ht="30" customHeight="1">
      <c r="A13" s="52">
        <v>10</v>
      </c>
      <c r="B13" s="519" t="s">
        <v>119</v>
      </c>
      <c r="C13" s="520"/>
      <c r="D13" s="520"/>
      <c r="E13" s="520"/>
      <c r="F13" s="520"/>
      <c r="G13" s="520"/>
      <c r="H13" s="520"/>
      <c r="I13" s="520"/>
      <c r="J13" s="520"/>
      <c r="K13" s="521"/>
      <c r="L13" s="107" t="s">
        <v>196</v>
      </c>
      <c r="M13" s="108"/>
    </row>
    <row r="14" spans="1:13" ht="30" customHeight="1">
      <c r="A14" s="52">
        <v>11</v>
      </c>
      <c r="B14" s="519" t="s">
        <v>120</v>
      </c>
      <c r="C14" s="520"/>
      <c r="D14" s="520"/>
      <c r="E14" s="520"/>
      <c r="F14" s="520"/>
      <c r="G14" s="520"/>
      <c r="H14" s="520"/>
      <c r="I14" s="520"/>
      <c r="J14" s="520"/>
      <c r="K14" s="521"/>
      <c r="L14" s="107" t="s">
        <v>196</v>
      </c>
      <c r="M14" s="108"/>
    </row>
    <row r="15" spans="1:13" ht="30" customHeight="1">
      <c r="A15" s="52">
        <v>12</v>
      </c>
      <c r="B15" s="519" t="s">
        <v>121</v>
      </c>
      <c r="C15" s="520"/>
      <c r="D15" s="520"/>
      <c r="E15" s="520"/>
      <c r="F15" s="520"/>
      <c r="G15" s="520"/>
      <c r="H15" s="520"/>
      <c r="I15" s="520"/>
      <c r="J15" s="520"/>
      <c r="K15" s="521"/>
      <c r="L15" s="107" t="s">
        <v>196</v>
      </c>
      <c r="M15" s="108"/>
    </row>
    <row r="16" spans="1:13" ht="30" customHeight="1">
      <c r="A16" s="52">
        <v>13</v>
      </c>
      <c r="B16" s="519" t="s">
        <v>122</v>
      </c>
      <c r="C16" s="520"/>
      <c r="D16" s="520"/>
      <c r="E16" s="520"/>
      <c r="F16" s="520"/>
      <c r="G16" s="520"/>
      <c r="H16" s="520"/>
      <c r="I16" s="520"/>
      <c r="J16" s="520"/>
      <c r="K16" s="521"/>
      <c r="L16" s="107" t="s">
        <v>196</v>
      </c>
      <c r="M16" s="108"/>
    </row>
    <row r="17" spans="1:13" ht="30" customHeight="1">
      <c r="A17" s="52">
        <v>14</v>
      </c>
      <c r="B17" s="519" t="s">
        <v>123</v>
      </c>
      <c r="C17" s="520"/>
      <c r="D17" s="520"/>
      <c r="E17" s="520"/>
      <c r="F17" s="520"/>
      <c r="G17" s="520"/>
      <c r="H17" s="520"/>
      <c r="I17" s="520"/>
      <c r="J17" s="520"/>
      <c r="K17" s="521"/>
      <c r="L17" s="107"/>
      <c r="M17" s="108" t="s">
        <v>196</v>
      </c>
    </row>
    <row r="18" spans="1:13" ht="30" customHeight="1">
      <c r="A18" s="52">
        <v>15</v>
      </c>
      <c r="B18" s="519" t="s">
        <v>124</v>
      </c>
      <c r="C18" s="520"/>
      <c r="D18" s="520"/>
      <c r="E18" s="520"/>
      <c r="F18" s="520"/>
      <c r="G18" s="520"/>
      <c r="H18" s="520"/>
      <c r="I18" s="520"/>
      <c r="J18" s="520"/>
      <c r="K18" s="521"/>
      <c r="L18" s="107" t="s">
        <v>196</v>
      </c>
      <c r="M18" s="108"/>
    </row>
    <row r="19" spans="1:13" ht="30" customHeight="1">
      <c r="A19" s="52">
        <v>16</v>
      </c>
      <c r="B19" s="519" t="s">
        <v>125</v>
      </c>
      <c r="C19" s="520"/>
      <c r="D19" s="520"/>
      <c r="E19" s="520"/>
      <c r="F19" s="520"/>
      <c r="G19" s="520"/>
      <c r="H19" s="520"/>
      <c r="I19" s="520"/>
      <c r="J19" s="520"/>
      <c r="K19" s="521"/>
      <c r="L19" s="107"/>
      <c r="M19" s="108" t="s">
        <v>196</v>
      </c>
    </row>
    <row r="20" spans="1:13" ht="30" customHeight="1">
      <c r="A20" s="52">
        <v>17</v>
      </c>
      <c r="B20" s="519" t="s">
        <v>126</v>
      </c>
      <c r="C20" s="520"/>
      <c r="D20" s="520"/>
      <c r="E20" s="520"/>
      <c r="F20" s="520"/>
      <c r="G20" s="520"/>
      <c r="H20" s="520"/>
      <c r="I20" s="520"/>
      <c r="J20" s="520"/>
      <c r="K20" s="521"/>
      <c r="L20" s="107" t="s">
        <v>196</v>
      </c>
      <c r="M20" s="108"/>
    </row>
    <row r="21" spans="1:13" ht="30" customHeight="1">
      <c r="A21" s="52">
        <v>18</v>
      </c>
      <c r="B21" s="519" t="s">
        <v>127</v>
      </c>
      <c r="C21" s="520"/>
      <c r="D21" s="520"/>
      <c r="E21" s="520"/>
      <c r="F21" s="520"/>
      <c r="G21" s="520"/>
      <c r="H21" s="520"/>
      <c r="I21" s="520"/>
      <c r="J21" s="520"/>
      <c r="K21" s="521"/>
      <c r="L21" s="107"/>
      <c r="M21" s="108" t="s">
        <v>196</v>
      </c>
    </row>
    <row r="22" spans="1:13" ht="30" customHeight="1">
      <c r="A22" s="52">
        <v>19</v>
      </c>
      <c r="B22" s="519" t="s">
        <v>128</v>
      </c>
      <c r="C22" s="520"/>
      <c r="D22" s="520"/>
      <c r="E22" s="520"/>
      <c r="F22" s="520"/>
      <c r="G22" s="520"/>
      <c r="H22" s="520"/>
      <c r="I22" s="520"/>
      <c r="J22" s="520"/>
      <c r="K22" s="521"/>
      <c r="L22" s="107"/>
      <c r="M22" s="108" t="s">
        <v>196</v>
      </c>
    </row>
    <row r="23" spans="1:13" ht="16.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</row>
    <row r="24" spans="1:14" ht="36.75" customHeight="1">
      <c r="A24" s="525" t="s">
        <v>129</v>
      </c>
      <c r="B24" s="525"/>
      <c r="C24" s="97">
        <f>COUNTIF(L4:L22,"X")</f>
        <v>12</v>
      </c>
      <c r="D24" s="98"/>
      <c r="E24" s="525" t="s">
        <v>130</v>
      </c>
      <c r="F24" s="525"/>
      <c r="G24" s="525"/>
      <c r="H24" s="97">
        <f>COUNTIF(M4:M22,"X")</f>
        <v>7</v>
      </c>
      <c r="I24" s="522" t="s">
        <v>192</v>
      </c>
      <c r="J24" s="522"/>
      <c r="K24" s="522"/>
      <c r="L24" s="522"/>
      <c r="M24" s="522"/>
      <c r="N24" s="100"/>
    </row>
    <row r="25" spans="1:13" ht="16.5">
      <c r="A25" s="57"/>
      <c r="B25" s="57"/>
      <c r="C25" s="58"/>
      <c r="D25" s="58"/>
      <c r="E25" s="99"/>
      <c r="F25" s="99"/>
      <c r="G25" s="99"/>
      <c r="H25" s="56"/>
      <c r="I25" s="522"/>
      <c r="J25" s="522"/>
      <c r="K25" s="522"/>
      <c r="L25" s="522"/>
      <c r="M25" s="522"/>
    </row>
    <row r="26" spans="1:13" ht="36" customHeight="1">
      <c r="A26" s="523" t="s">
        <v>131</v>
      </c>
      <c r="B26" s="523"/>
      <c r="C26" s="524">
        <f>IF(OR(F26="Moderado"),"3",IF(OR(F26="Alto"),"4",IF(OR(F26="Catastrofico"),5,)))</f>
        <v>5</v>
      </c>
      <c r="D26" s="524"/>
      <c r="E26" s="524"/>
      <c r="F26" s="524" t="str">
        <f>IF(OR(L19="X"),"CATASTROFICO",IF(OR(C24=1,C24=2,C24=3,C24=4,C24=5),"MODERADO",IF(OR(C24=6,C24=7,C24=8,C24=9,C24=10,C24=11),"ALTO",IF(OR(C24=12,C24=13,C24=14,C24=15,C24=16,C24=17,C24=18,C24=19),"CATASTROFICO",""))))</f>
        <v>CATASTROFICO</v>
      </c>
      <c r="G26" s="524"/>
      <c r="I26" s="522"/>
      <c r="J26" s="522"/>
      <c r="K26" s="522"/>
      <c r="L26" s="522"/>
      <c r="M26" s="522"/>
    </row>
    <row r="27" spans="1:13" ht="16.5">
      <c r="A27" s="57"/>
      <c r="B27" s="57"/>
      <c r="C27" s="58"/>
      <c r="D27" s="58"/>
      <c r="E27" s="57"/>
      <c r="F27" s="58"/>
      <c r="G27" s="58"/>
      <c r="H27" s="59"/>
      <c r="I27" s="59"/>
      <c r="J27" s="56"/>
      <c r="K27" s="55"/>
      <c r="L27" s="55"/>
      <c r="M27" s="55"/>
    </row>
  </sheetData>
  <sheetProtection sheet="1" objects="1" scenarios="1"/>
  <mergeCells count="29">
    <mergeCell ref="F26:G26"/>
    <mergeCell ref="B18:K18"/>
    <mergeCell ref="B19:K19"/>
    <mergeCell ref="B20:K20"/>
    <mergeCell ref="B21:K21"/>
    <mergeCell ref="B22:K22"/>
    <mergeCell ref="A24:B24"/>
    <mergeCell ref="E24:G24"/>
    <mergeCell ref="B5:K5"/>
    <mergeCell ref="I24:M26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A26:B26"/>
    <mergeCell ref="C26:E26"/>
    <mergeCell ref="A1:M1"/>
    <mergeCell ref="A2:A3"/>
    <mergeCell ref="B2:K3"/>
    <mergeCell ref="L2:M2"/>
    <mergeCell ref="B4:K4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291" operator="containsText" stopIfTrue="1" text="CATASTROFICO">
      <formula>NOT(ISERROR(SEARCH("CATASTROFICO",F26)))</formula>
    </cfRule>
    <cfRule type="containsText" priority="3" dxfId="292" operator="containsText" stopIfTrue="1" text="ALTO">
      <formula>NOT(ISERROR(SEARCH("ALTO",F26)))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9">
    <tabColor theme="5"/>
  </sheetPr>
  <dimension ref="A1:U82"/>
  <sheetViews>
    <sheetView view="pageBreakPreview" zoomScale="30" zoomScaleNormal="70" zoomScaleSheetLayoutView="30" zoomScalePageLayoutView="0" workbookViewId="0" topLeftCell="A37">
      <selection activeCell="I53" sqref="I53:K53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RIESGOS'!D73</f>
        <v>Contratación de obras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RIESGOS'!A73</f>
        <v>2</v>
      </c>
      <c r="B7" s="397" t="str">
        <f>'MAPA DE RIESGOS'!C73</f>
        <v>Riesgo de Corrupción</v>
      </c>
      <c r="C7" s="398"/>
      <c r="D7" s="397" t="str">
        <f>'MAPA DE RIESGOS'!B73</f>
        <v>Posibilidad de recibir o solicitar cualquer dadiva o beneficio a nombre propio o de terceros con el fin de incrementar los costo en la ejecución de las obras.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409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RIESGOS'!$G$73</f>
        <v>3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('MAPA DE RIESGOS'!$H$73)*1</f>
        <v>4</v>
      </c>
      <c r="H11" s="403"/>
      <c r="I11" s="403"/>
      <c r="J11" s="404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EXTREMO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102" customHeight="1">
      <c r="A18" s="505" t="str">
        <f>'MAPA DE RIESGOS'!E73</f>
        <v>Debilidad en la elaboración de prefactibilidad.</v>
      </c>
      <c r="B18" s="506"/>
      <c r="C18" s="506"/>
      <c r="D18" s="506"/>
      <c r="E18" s="506"/>
      <c r="F18" s="507"/>
      <c r="G18" s="94" t="s">
        <v>74</v>
      </c>
      <c r="H18" s="505" t="str">
        <f>'MAPA DE RIESGOS'!J73</f>
        <v>El equipo tecnico actualiza la base de datos de precios unitarios con respecto a los precios actualizados del mercado.</v>
      </c>
      <c r="I18" s="506"/>
      <c r="J18" s="506"/>
      <c r="K18" s="506"/>
      <c r="L18" s="506"/>
      <c r="M18" s="506"/>
      <c r="N18" s="506"/>
      <c r="O18" s="73" t="s">
        <v>196</v>
      </c>
      <c r="P18" s="73"/>
      <c r="Q18" s="72"/>
      <c r="R18" s="72"/>
      <c r="S18" s="72" t="s">
        <v>196</v>
      </c>
      <c r="T18" s="72"/>
    </row>
    <row r="19" spans="1:20" ht="102" customHeight="1">
      <c r="A19" s="505" t="str">
        <f>'MAPA DE RIESGOS'!E74</f>
        <v>Debilidad en la elaboración de estudios previos y pliegos de condiciones.</v>
      </c>
      <c r="B19" s="506"/>
      <c r="C19" s="506"/>
      <c r="D19" s="506"/>
      <c r="E19" s="506"/>
      <c r="F19" s="507"/>
      <c r="G19" s="94" t="s">
        <v>75</v>
      </c>
      <c r="H19" s="505" t="str">
        <f>'MAPA DE RIESGOS'!J74</f>
        <v>La secretaria de Infraestructura y los subsecretarios revisan y verifican los estudios previos y diseños, cantidades de obra y precios unitarios contratados de acuerdo con los procedimientos del proceso. </v>
      </c>
      <c r="I19" s="506"/>
      <c r="J19" s="506"/>
      <c r="K19" s="506"/>
      <c r="L19" s="506"/>
      <c r="M19" s="506"/>
      <c r="N19" s="506"/>
      <c r="O19" s="73" t="s">
        <v>196</v>
      </c>
      <c r="P19" s="73"/>
      <c r="Q19" s="72"/>
      <c r="R19" s="72"/>
      <c r="S19" s="72"/>
      <c r="T19" s="72"/>
    </row>
    <row r="20" spans="1:20" ht="49.5" customHeight="1">
      <c r="A20" s="505">
        <f>'MAPA DE RIESGOS'!E75</f>
        <v>0</v>
      </c>
      <c r="B20" s="506"/>
      <c r="C20" s="506"/>
      <c r="D20" s="506"/>
      <c r="E20" s="506"/>
      <c r="F20" s="507"/>
      <c r="G20" s="94" t="s">
        <v>76</v>
      </c>
      <c r="H20" s="505">
        <f>'MAPA DE RIESGOS'!J75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RIESGOS'!E76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RIESGOS'!J76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RIESGOS'!E77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RIESGOS'!J77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2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1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160" t="s">
        <v>82</v>
      </c>
      <c r="J34" s="161" t="s">
        <v>270</v>
      </c>
      <c r="K34" s="160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526">
        <v>15</v>
      </c>
      <c r="J35" s="467" t="s">
        <v>212</v>
      </c>
      <c r="K35" s="467">
        <v>15</v>
      </c>
      <c r="L35" s="434" t="s">
        <v>260</v>
      </c>
      <c r="M35" s="467"/>
      <c r="N35" s="467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527"/>
      <c r="J36" s="469"/>
      <c r="K36" s="469"/>
      <c r="L36" s="439" t="s">
        <v>206</v>
      </c>
      <c r="M36" s="469"/>
      <c r="N36" s="469"/>
      <c r="O36" s="439"/>
      <c r="P36" s="456"/>
      <c r="Q36" s="439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526">
        <v>15</v>
      </c>
      <c r="J37" s="467" t="s">
        <v>212</v>
      </c>
      <c r="K37" s="467">
        <v>15</v>
      </c>
      <c r="L37" s="434" t="s">
        <v>260</v>
      </c>
      <c r="M37" s="467"/>
      <c r="N37" s="467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527"/>
      <c r="J38" s="469"/>
      <c r="K38" s="469"/>
      <c r="L38" s="439" t="s">
        <v>206</v>
      </c>
      <c r="M38" s="469"/>
      <c r="N38" s="469"/>
      <c r="O38" s="439"/>
      <c r="P38" s="456"/>
      <c r="Q38" s="439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526">
        <v>15</v>
      </c>
      <c r="J39" s="467" t="s">
        <v>213</v>
      </c>
      <c r="K39" s="467">
        <v>15</v>
      </c>
      <c r="L39" s="467" t="s">
        <v>269</v>
      </c>
      <c r="M39" s="467"/>
      <c r="N39" s="467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527"/>
      <c r="J40" s="469"/>
      <c r="K40" s="469"/>
      <c r="L40" s="469"/>
      <c r="M40" s="469"/>
      <c r="N40" s="469"/>
      <c r="O40" s="439"/>
      <c r="P40" s="456"/>
      <c r="Q40" s="439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526">
        <v>15</v>
      </c>
      <c r="J41" s="467" t="s">
        <v>213</v>
      </c>
      <c r="K41" s="467">
        <v>15</v>
      </c>
      <c r="L41" s="467" t="s">
        <v>269</v>
      </c>
      <c r="M41" s="467"/>
      <c r="N41" s="467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528"/>
      <c r="J42" s="468"/>
      <c r="K42" s="468"/>
      <c r="L42" s="468"/>
      <c r="M42" s="468"/>
      <c r="N42" s="468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527"/>
      <c r="J43" s="469"/>
      <c r="K43" s="469"/>
      <c r="L43" s="469"/>
      <c r="M43" s="469"/>
      <c r="N43" s="469"/>
      <c r="O43" s="439"/>
      <c r="P43" s="456"/>
      <c r="Q43" s="439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526">
        <v>15</v>
      </c>
      <c r="J44" s="467" t="s">
        <v>266</v>
      </c>
      <c r="K44" s="467">
        <v>15</v>
      </c>
      <c r="L44" s="467" t="s">
        <v>269</v>
      </c>
      <c r="M44" s="467"/>
      <c r="N44" s="467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527"/>
      <c r="J45" s="469"/>
      <c r="K45" s="469"/>
      <c r="L45" s="469"/>
      <c r="M45" s="469"/>
      <c r="N45" s="46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526">
        <v>15</v>
      </c>
      <c r="J46" s="467" t="s">
        <v>267</v>
      </c>
      <c r="K46" s="467">
        <v>15</v>
      </c>
      <c r="L46" s="467" t="s">
        <v>267</v>
      </c>
      <c r="M46" s="467"/>
      <c r="N46" s="467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527"/>
      <c r="J47" s="469"/>
      <c r="K47" s="469"/>
      <c r="L47" s="469"/>
      <c r="M47" s="469"/>
      <c r="N47" s="46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526">
        <v>10</v>
      </c>
      <c r="J48" s="467" t="s">
        <v>268</v>
      </c>
      <c r="K48" s="467">
        <v>10</v>
      </c>
      <c r="L48" s="467" t="s">
        <v>214</v>
      </c>
      <c r="M48" s="467"/>
      <c r="N48" s="467"/>
      <c r="O48" s="432"/>
      <c r="P48" s="431"/>
      <c r="Q48" s="432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528"/>
      <c r="J49" s="468"/>
      <c r="K49" s="468"/>
      <c r="L49" s="468"/>
      <c r="M49" s="468"/>
      <c r="N49" s="468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527"/>
      <c r="J50" s="469"/>
      <c r="K50" s="469"/>
      <c r="L50" s="469"/>
      <c r="M50" s="469"/>
      <c r="N50" s="46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100</v>
      </c>
      <c r="J51" s="473"/>
      <c r="K51" s="472">
        <f>SUM(K35:K50)</f>
        <v>100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160" t="s">
        <v>82</v>
      </c>
      <c r="J53" s="161" t="s">
        <v>270</v>
      </c>
      <c r="K53" s="160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>
        <v>100</v>
      </c>
      <c r="J54" s="467" t="s">
        <v>268</v>
      </c>
      <c r="K54" s="465">
        <v>100</v>
      </c>
      <c r="L54" s="465" t="s">
        <v>214</v>
      </c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100</v>
      </c>
      <c r="J57" s="475"/>
      <c r="K57" s="475">
        <f>K54</f>
        <v>100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100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100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FUERTE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3</v>
      </c>
      <c r="B73" s="491"/>
      <c r="C73" s="491"/>
      <c r="D73" s="491"/>
      <c r="E73" s="491"/>
      <c r="F73" s="491"/>
      <c r="G73" s="491"/>
      <c r="H73" s="492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2</v>
      </c>
      <c r="I73" s="492"/>
      <c r="J73" s="492"/>
      <c r="K73" s="492"/>
      <c r="L73" s="492"/>
      <c r="M73" s="492"/>
      <c r="N73" s="492"/>
      <c r="O73" s="493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4</v>
      </c>
      <c r="B77" s="491"/>
      <c r="C77" s="491"/>
      <c r="D77" s="491"/>
      <c r="E77" s="491"/>
      <c r="F77" s="491"/>
      <c r="G77" s="491"/>
      <c r="H77" s="495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2</v>
      </c>
      <c r="I77" s="495"/>
      <c r="J77" s="495"/>
      <c r="K77" s="495"/>
      <c r="L77" s="495"/>
      <c r="M77" s="495"/>
      <c r="N77" s="495"/>
      <c r="O77" s="491">
        <f>IF(A77-H77=0,"1",A77-H77)</f>
        <v>2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>
        <f>(O73*1)</f>
        <v>1</v>
      </c>
      <c r="B81" s="491"/>
      <c r="C81" s="491"/>
      <c r="D81" s="491"/>
      <c r="E81" s="491"/>
      <c r="F81" s="491"/>
      <c r="G81" s="491"/>
      <c r="H81" s="491">
        <f>(O77*1)</f>
        <v>2</v>
      </c>
      <c r="I81" s="491"/>
      <c r="J81" s="491"/>
      <c r="K81" s="491"/>
      <c r="L81" s="491"/>
      <c r="M81" s="491"/>
      <c r="N81" s="491"/>
      <c r="O81" s="492" t="str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MODERADO</v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0:H60"/>
    <mergeCell ref="F61:H61"/>
    <mergeCell ref="A62:T62"/>
    <mergeCell ref="A63:E65"/>
    <mergeCell ref="F63:G63"/>
    <mergeCell ref="I63:T65"/>
    <mergeCell ref="F64:G64"/>
    <mergeCell ref="F65:G65"/>
    <mergeCell ref="A58:T58"/>
    <mergeCell ref="A59:E61"/>
    <mergeCell ref="F59:H59"/>
    <mergeCell ref="I59:J61"/>
    <mergeCell ref="K59:L61"/>
    <mergeCell ref="M59:N61"/>
    <mergeCell ref="O59:Q61"/>
    <mergeCell ref="R59:T61"/>
    <mergeCell ref="A69:T69"/>
    <mergeCell ref="A57:H57"/>
    <mergeCell ref="I57:J57"/>
    <mergeCell ref="K57:L57"/>
    <mergeCell ref="M57:N57"/>
    <mergeCell ref="M54:M56"/>
    <mergeCell ref="N54:N56"/>
    <mergeCell ref="O54:O56"/>
    <mergeCell ref="O57:Q57"/>
    <mergeCell ref="R57:T57"/>
    <mergeCell ref="P54:Q56"/>
    <mergeCell ref="R54:R56"/>
    <mergeCell ref="S54:T56"/>
    <mergeCell ref="A52:T52"/>
    <mergeCell ref="A53:G53"/>
    <mergeCell ref="P53:Q53"/>
    <mergeCell ref="S53:T53"/>
    <mergeCell ref="A54:E56"/>
    <mergeCell ref="F54:G54"/>
    <mergeCell ref="I54:I56"/>
    <mergeCell ref="J54:J56"/>
    <mergeCell ref="K54:K56"/>
    <mergeCell ref="L54:L56"/>
    <mergeCell ref="F55:G55"/>
    <mergeCell ref="F56:G56"/>
    <mergeCell ref="A51:G51"/>
    <mergeCell ref="I51:J51"/>
    <mergeCell ref="K51:L51"/>
    <mergeCell ref="M51:N51"/>
    <mergeCell ref="O51:Q51"/>
    <mergeCell ref="R51:T51"/>
    <mergeCell ref="M48:M50"/>
    <mergeCell ref="N48:N50"/>
    <mergeCell ref="O48:O50"/>
    <mergeCell ref="P48:Q50"/>
    <mergeCell ref="R48:R50"/>
    <mergeCell ref="S48:T50"/>
    <mergeCell ref="A48:E50"/>
    <mergeCell ref="F48:G48"/>
    <mergeCell ref="I48:I50"/>
    <mergeCell ref="J48:J50"/>
    <mergeCell ref="K48:K50"/>
    <mergeCell ref="L48:L50"/>
    <mergeCell ref="F49:G49"/>
    <mergeCell ref="F50:G50"/>
    <mergeCell ref="M46:M47"/>
    <mergeCell ref="N46:N47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F47:G47"/>
    <mergeCell ref="M44:M45"/>
    <mergeCell ref="N44:N45"/>
    <mergeCell ref="O44:O45"/>
    <mergeCell ref="P44:Q45"/>
    <mergeCell ref="R44:R45"/>
    <mergeCell ref="S44:T45"/>
    <mergeCell ref="A44:E45"/>
    <mergeCell ref="F44:G44"/>
    <mergeCell ref="I44:I45"/>
    <mergeCell ref="J44:J45"/>
    <mergeCell ref="K44:K45"/>
    <mergeCell ref="L44:L45"/>
    <mergeCell ref="F45:G45"/>
    <mergeCell ref="M41:M43"/>
    <mergeCell ref="N41:N43"/>
    <mergeCell ref="O41:O43"/>
    <mergeCell ref="P41:Q43"/>
    <mergeCell ref="R41:R43"/>
    <mergeCell ref="S41:T43"/>
    <mergeCell ref="A41:E43"/>
    <mergeCell ref="F41:G41"/>
    <mergeCell ref="I41:I43"/>
    <mergeCell ref="J41:J43"/>
    <mergeCell ref="K41:K43"/>
    <mergeCell ref="L41:L43"/>
    <mergeCell ref="F42:G42"/>
    <mergeCell ref="F43:G43"/>
    <mergeCell ref="M39:M40"/>
    <mergeCell ref="N39:N40"/>
    <mergeCell ref="O39:O40"/>
    <mergeCell ref="P39:Q40"/>
    <mergeCell ref="R39:R40"/>
    <mergeCell ref="S39:T40"/>
    <mergeCell ref="A39:E40"/>
    <mergeCell ref="F39:G39"/>
    <mergeCell ref="I39:I40"/>
    <mergeCell ref="J39:J40"/>
    <mergeCell ref="K39:K40"/>
    <mergeCell ref="L39:L40"/>
    <mergeCell ref="F40:G40"/>
    <mergeCell ref="M37:M38"/>
    <mergeCell ref="N37:N38"/>
    <mergeCell ref="O37:O38"/>
    <mergeCell ref="P37:Q38"/>
    <mergeCell ref="R37:R38"/>
    <mergeCell ref="S37:T38"/>
    <mergeCell ref="A37:E38"/>
    <mergeCell ref="F37:G37"/>
    <mergeCell ref="I37:I38"/>
    <mergeCell ref="J37:J38"/>
    <mergeCell ref="K37:K38"/>
    <mergeCell ref="L37:L38"/>
    <mergeCell ref="F38:G38"/>
    <mergeCell ref="N35:N36"/>
    <mergeCell ref="O35:O36"/>
    <mergeCell ref="P35:Q36"/>
    <mergeCell ref="R35:R36"/>
    <mergeCell ref="S35:T36"/>
    <mergeCell ref="F36:G36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A27:G27"/>
    <mergeCell ref="A28:G28"/>
    <mergeCell ref="A29:G29"/>
    <mergeCell ref="A30:G30"/>
    <mergeCell ref="A32:T32"/>
    <mergeCell ref="A33:T33"/>
    <mergeCell ref="A21:F21"/>
    <mergeCell ref="H21:N21"/>
    <mergeCell ref="A22:F22"/>
    <mergeCell ref="H22:N22"/>
    <mergeCell ref="A25:G25"/>
    <mergeCell ref="A26:G26"/>
    <mergeCell ref="A18:F18"/>
    <mergeCell ref="H18:N18"/>
    <mergeCell ref="A19:F19"/>
    <mergeCell ref="H19:N19"/>
    <mergeCell ref="A20:F20"/>
    <mergeCell ref="H20:N2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B7:C7"/>
    <mergeCell ref="D7:T7"/>
    <mergeCell ref="A8:T8"/>
    <mergeCell ref="A9:T9"/>
    <mergeCell ref="A10:F10"/>
    <mergeCell ref="G10:I10"/>
    <mergeCell ref="J10:T10"/>
    <mergeCell ref="B1:T1"/>
    <mergeCell ref="B2:T2"/>
    <mergeCell ref="B3:T3"/>
    <mergeCell ref="A5:T5"/>
    <mergeCell ref="B6:C6"/>
    <mergeCell ref="D6:T6"/>
  </mergeCells>
  <conditionalFormatting sqref="J11">
    <cfRule type="expression" priority="8" dxfId="1" stopIfTrue="1">
      <formula>LEFT(J11,4)="ALTO"</formula>
    </cfRule>
    <cfRule type="expression" priority="9" dxfId="2" stopIfTrue="1">
      <formula>LEFT(J11,8)="MODERADO"</formula>
    </cfRule>
    <cfRule type="expression" priority="10" dxfId="3" stopIfTrue="1">
      <formula>LEFT(J11,7)="EXTREMO"</formula>
    </cfRule>
    <cfRule type="expression" priority="11" dxfId="7" stopIfTrue="1">
      <formula>LEFT(J11,4)="BAJO"</formula>
    </cfRule>
  </conditionalFormatting>
  <conditionalFormatting sqref="O81">
    <cfRule type="expression" priority="4" dxfId="1" stopIfTrue="1">
      <formula>LEFT(O81,4)="ALTO"</formula>
    </cfRule>
    <cfRule type="expression" priority="5" dxfId="2" stopIfTrue="1">
      <formula>LEFT(O81,8)="MODERADO"</formula>
    </cfRule>
    <cfRule type="expression" priority="6" dxfId="3" stopIfTrue="1">
      <formula>LEFT(O81,7)="EXTREMO"</formula>
    </cfRule>
    <cfRule type="expression" priority="7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theme="5" tint="0.7999799847602844"/>
  </sheetPr>
  <dimension ref="A1:N27"/>
  <sheetViews>
    <sheetView zoomScale="70" zoomScaleNormal="70" zoomScalePageLayoutView="0" workbookViewId="0" topLeftCell="A12">
      <selection activeCell="I27" sqref="I27"/>
    </sheetView>
  </sheetViews>
  <sheetFormatPr defaultColWidth="11.421875" defaultRowHeight="15"/>
  <sheetData>
    <row r="1" spans="1:13" ht="17.25" thickBot="1">
      <c r="A1" s="508" t="s">
        <v>106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10"/>
    </row>
    <row r="2" spans="1:13" ht="25.5" customHeight="1">
      <c r="A2" s="511" t="s">
        <v>14</v>
      </c>
      <c r="B2" s="513" t="s">
        <v>107</v>
      </c>
      <c r="C2" s="514"/>
      <c r="D2" s="514"/>
      <c r="E2" s="514"/>
      <c r="F2" s="514"/>
      <c r="G2" s="514"/>
      <c r="H2" s="514"/>
      <c r="I2" s="514"/>
      <c r="J2" s="514"/>
      <c r="K2" s="514"/>
      <c r="L2" s="517" t="s">
        <v>195</v>
      </c>
      <c r="M2" s="518"/>
    </row>
    <row r="3" spans="1:13" ht="25.5" customHeight="1">
      <c r="A3" s="512"/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95" t="s">
        <v>108</v>
      </c>
      <c r="M3" s="96" t="s">
        <v>109</v>
      </c>
    </row>
    <row r="4" spans="1:13" ht="30" customHeight="1">
      <c r="A4" s="52">
        <v>1</v>
      </c>
      <c r="B4" s="519" t="s">
        <v>110</v>
      </c>
      <c r="C4" s="520"/>
      <c r="D4" s="520"/>
      <c r="E4" s="520"/>
      <c r="F4" s="520"/>
      <c r="G4" s="520"/>
      <c r="H4" s="520"/>
      <c r="I4" s="520"/>
      <c r="J4" s="520"/>
      <c r="K4" s="521"/>
      <c r="L4" s="107" t="s">
        <v>196</v>
      </c>
      <c r="M4" s="108"/>
    </row>
    <row r="5" spans="1:13" ht="30" customHeight="1">
      <c r="A5" s="52">
        <v>2</v>
      </c>
      <c r="B5" s="519" t="s">
        <v>111</v>
      </c>
      <c r="C5" s="520"/>
      <c r="D5" s="520"/>
      <c r="E5" s="520"/>
      <c r="F5" s="520"/>
      <c r="G5" s="520"/>
      <c r="H5" s="520"/>
      <c r="I5" s="520"/>
      <c r="J5" s="520"/>
      <c r="K5" s="521"/>
      <c r="L5" s="107" t="s">
        <v>196</v>
      </c>
      <c r="M5" s="108"/>
    </row>
    <row r="6" spans="1:13" ht="30" customHeight="1">
      <c r="A6" s="52">
        <v>3</v>
      </c>
      <c r="B6" s="519" t="s">
        <v>112</v>
      </c>
      <c r="C6" s="520"/>
      <c r="D6" s="520"/>
      <c r="E6" s="520"/>
      <c r="F6" s="520"/>
      <c r="G6" s="520"/>
      <c r="H6" s="520"/>
      <c r="I6" s="520"/>
      <c r="J6" s="520"/>
      <c r="K6" s="521"/>
      <c r="L6" s="107" t="s">
        <v>196</v>
      </c>
      <c r="M6" s="108"/>
    </row>
    <row r="7" spans="1:13" ht="30" customHeight="1">
      <c r="A7" s="52">
        <v>4</v>
      </c>
      <c r="B7" s="519" t="s">
        <v>113</v>
      </c>
      <c r="C7" s="520"/>
      <c r="D7" s="520"/>
      <c r="E7" s="520"/>
      <c r="F7" s="520"/>
      <c r="G7" s="520"/>
      <c r="H7" s="520"/>
      <c r="I7" s="520"/>
      <c r="J7" s="520"/>
      <c r="K7" s="521"/>
      <c r="L7" s="107" t="s">
        <v>196</v>
      </c>
      <c r="M7" s="108"/>
    </row>
    <row r="8" spans="1:13" ht="30" customHeight="1">
      <c r="A8" s="52">
        <v>5</v>
      </c>
      <c r="B8" s="519" t="s">
        <v>114</v>
      </c>
      <c r="C8" s="520"/>
      <c r="D8" s="520"/>
      <c r="E8" s="520"/>
      <c r="F8" s="520"/>
      <c r="G8" s="520"/>
      <c r="H8" s="520"/>
      <c r="I8" s="520"/>
      <c r="J8" s="520"/>
      <c r="K8" s="521"/>
      <c r="L8" s="107" t="s">
        <v>196</v>
      </c>
      <c r="M8" s="108"/>
    </row>
    <row r="9" spans="1:13" ht="30" customHeight="1">
      <c r="A9" s="52">
        <v>6</v>
      </c>
      <c r="B9" s="519" t="s">
        <v>115</v>
      </c>
      <c r="C9" s="520"/>
      <c r="D9" s="520"/>
      <c r="E9" s="520"/>
      <c r="F9" s="520"/>
      <c r="G9" s="520"/>
      <c r="H9" s="520"/>
      <c r="I9" s="520"/>
      <c r="J9" s="520"/>
      <c r="K9" s="521"/>
      <c r="L9" s="107" t="s">
        <v>196</v>
      </c>
      <c r="M9" s="108"/>
    </row>
    <row r="10" spans="1:13" ht="30" customHeight="1">
      <c r="A10" s="52">
        <v>7</v>
      </c>
      <c r="B10" s="519" t="s">
        <v>116</v>
      </c>
      <c r="C10" s="520"/>
      <c r="D10" s="520"/>
      <c r="E10" s="520"/>
      <c r="F10" s="520"/>
      <c r="G10" s="520"/>
      <c r="H10" s="520"/>
      <c r="I10" s="520"/>
      <c r="J10" s="520"/>
      <c r="K10" s="521"/>
      <c r="L10" s="107"/>
      <c r="M10" s="108" t="s">
        <v>196</v>
      </c>
    </row>
    <row r="11" spans="1:13" ht="30" customHeight="1">
      <c r="A11" s="52">
        <v>8</v>
      </c>
      <c r="B11" s="519" t="s">
        <v>117</v>
      </c>
      <c r="C11" s="520"/>
      <c r="D11" s="520"/>
      <c r="E11" s="520"/>
      <c r="F11" s="520"/>
      <c r="G11" s="520"/>
      <c r="H11" s="520"/>
      <c r="I11" s="520"/>
      <c r="J11" s="520"/>
      <c r="K11" s="521"/>
      <c r="L11" s="107"/>
      <c r="M11" s="108" t="s">
        <v>196</v>
      </c>
    </row>
    <row r="12" spans="1:13" ht="30" customHeight="1">
      <c r="A12" s="52">
        <v>9</v>
      </c>
      <c r="B12" s="519" t="s">
        <v>118</v>
      </c>
      <c r="C12" s="520"/>
      <c r="D12" s="520"/>
      <c r="E12" s="520"/>
      <c r="F12" s="520"/>
      <c r="G12" s="520"/>
      <c r="H12" s="520"/>
      <c r="I12" s="520"/>
      <c r="J12" s="520"/>
      <c r="K12" s="521"/>
      <c r="L12" s="107"/>
      <c r="M12" s="108" t="s">
        <v>196</v>
      </c>
    </row>
    <row r="13" spans="1:13" ht="30" customHeight="1">
      <c r="A13" s="52">
        <v>10</v>
      </c>
      <c r="B13" s="519" t="s">
        <v>119</v>
      </c>
      <c r="C13" s="520"/>
      <c r="D13" s="520"/>
      <c r="E13" s="520"/>
      <c r="F13" s="520"/>
      <c r="G13" s="520"/>
      <c r="H13" s="520"/>
      <c r="I13" s="520"/>
      <c r="J13" s="520"/>
      <c r="K13" s="521"/>
      <c r="L13" s="107" t="s">
        <v>196</v>
      </c>
      <c r="M13" s="108"/>
    </row>
    <row r="14" spans="1:13" ht="30" customHeight="1">
      <c r="A14" s="52">
        <v>11</v>
      </c>
      <c r="B14" s="519" t="s">
        <v>120</v>
      </c>
      <c r="C14" s="520"/>
      <c r="D14" s="520"/>
      <c r="E14" s="520"/>
      <c r="F14" s="520"/>
      <c r="G14" s="520"/>
      <c r="H14" s="520"/>
      <c r="I14" s="520"/>
      <c r="J14" s="520"/>
      <c r="K14" s="521"/>
      <c r="L14" s="107" t="s">
        <v>196</v>
      </c>
      <c r="M14" s="108"/>
    </row>
    <row r="15" spans="1:13" ht="30" customHeight="1">
      <c r="A15" s="52">
        <v>12</v>
      </c>
      <c r="B15" s="519" t="s">
        <v>121</v>
      </c>
      <c r="C15" s="520"/>
      <c r="D15" s="520"/>
      <c r="E15" s="520"/>
      <c r="F15" s="520"/>
      <c r="G15" s="520"/>
      <c r="H15" s="520"/>
      <c r="I15" s="520"/>
      <c r="J15" s="520"/>
      <c r="K15" s="521"/>
      <c r="L15" s="107" t="s">
        <v>196</v>
      </c>
      <c r="M15" s="108"/>
    </row>
    <row r="16" spans="1:13" ht="30" customHeight="1">
      <c r="A16" s="52">
        <v>13</v>
      </c>
      <c r="B16" s="519" t="s">
        <v>122</v>
      </c>
      <c r="C16" s="520"/>
      <c r="D16" s="520"/>
      <c r="E16" s="520"/>
      <c r="F16" s="520"/>
      <c r="G16" s="520"/>
      <c r="H16" s="520"/>
      <c r="I16" s="520"/>
      <c r="J16" s="520"/>
      <c r="K16" s="521"/>
      <c r="L16" s="107"/>
      <c r="M16" s="108" t="s">
        <v>196</v>
      </c>
    </row>
    <row r="17" spans="1:13" ht="30" customHeight="1">
      <c r="A17" s="52">
        <v>14</v>
      </c>
      <c r="B17" s="519" t="s">
        <v>123</v>
      </c>
      <c r="C17" s="520"/>
      <c r="D17" s="520"/>
      <c r="E17" s="520"/>
      <c r="F17" s="520"/>
      <c r="G17" s="520"/>
      <c r="H17" s="520"/>
      <c r="I17" s="520"/>
      <c r="J17" s="520"/>
      <c r="K17" s="521"/>
      <c r="L17" s="107"/>
      <c r="M17" s="108" t="s">
        <v>196</v>
      </c>
    </row>
    <row r="18" spans="1:13" ht="30" customHeight="1">
      <c r="A18" s="52">
        <v>15</v>
      </c>
      <c r="B18" s="519" t="s">
        <v>124</v>
      </c>
      <c r="C18" s="520"/>
      <c r="D18" s="520"/>
      <c r="E18" s="520"/>
      <c r="F18" s="520"/>
      <c r="G18" s="520"/>
      <c r="H18" s="520"/>
      <c r="I18" s="520"/>
      <c r="J18" s="520"/>
      <c r="K18" s="521"/>
      <c r="L18" s="107" t="s">
        <v>196</v>
      </c>
      <c r="M18" s="108"/>
    </row>
    <row r="19" spans="1:13" ht="30" customHeight="1">
      <c r="A19" s="52">
        <v>16</v>
      </c>
      <c r="B19" s="519" t="s">
        <v>125</v>
      </c>
      <c r="C19" s="520"/>
      <c r="D19" s="520"/>
      <c r="E19" s="520"/>
      <c r="F19" s="520"/>
      <c r="G19" s="520"/>
      <c r="H19" s="520"/>
      <c r="I19" s="520"/>
      <c r="J19" s="520"/>
      <c r="K19" s="521"/>
      <c r="L19" s="107"/>
      <c r="M19" s="108" t="s">
        <v>196</v>
      </c>
    </row>
    <row r="20" spans="1:13" ht="30" customHeight="1">
      <c r="A20" s="52">
        <v>17</v>
      </c>
      <c r="B20" s="519" t="s">
        <v>126</v>
      </c>
      <c r="C20" s="520"/>
      <c r="D20" s="520"/>
      <c r="E20" s="520"/>
      <c r="F20" s="520"/>
      <c r="G20" s="520"/>
      <c r="H20" s="520"/>
      <c r="I20" s="520"/>
      <c r="J20" s="520"/>
      <c r="K20" s="521"/>
      <c r="L20" s="107" t="s">
        <v>196</v>
      </c>
      <c r="M20" s="108"/>
    </row>
    <row r="21" spans="1:13" ht="30" customHeight="1">
      <c r="A21" s="52">
        <v>18</v>
      </c>
      <c r="B21" s="519" t="s">
        <v>127</v>
      </c>
      <c r="C21" s="520"/>
      <c r="D21" s="520"/>
      <c r="E21" s="520"/>
      <c r="F21" s="520"/>
      <c r="G21" s="520"/>
      <c r="H21" s="520"/>
      <c r="I21" s="520"/>
      <c r="J21" s="520"/>
      <c r="K21" s="521"/>
      <c r="L21" s="107"/>
      <c r="M21" s="108" t="s">
        <v>196</v>
      </c>
    </row>
    <row r="22" spans="1:13" ht="30" customHeight="1">
      <c r="A22" s="52">
        <v>19</v>
      </c>
      <c r="B22" s="519" t="s">
        <v>128</v>
      </c>
      <c r="C22" s="520"/>
      <c r="D22" s="520"/>
      <c r="E22" s="520"/>
      <c r="F22" s="520"/>
      <c r="G22" s="520"/>
      <c r="H22" s="520"/>
      <c r="I22" s="520"/>
      <c r="J22" s="520"/>
      <c r="K22" s="521"/>
      <c r="L22" s="107"/>
      <c r="M22" s="108" t="s">
        <v>196</v>
      </c>
    </row>
    <row r="23" spans="1:13" ht="16.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</row>
    <row r="24" spans="1:14" ht="36.75" customHeight="1">
      <c r="A24" s="525" t="s">
        <v>129</v>
      </c>
      <c r="B24" s="525"/>
      <c r="C24" s="97">
        <f>COUNTIF(L4:L22,"X")</f>
        <v>11</v>
      </c>
      <c r="D24" s="98"/>
      <c r="E24" s="525" t="s">
        <v>130</v>
      </c>
      <c r="F24" s="525"/>
      <c r="G24" s="525"/>
      <c r="H24" s="97">
        <f>COUNTIF(M4:M22,"X")</f>
        <v>8</v>
      </c>
      <c r="I24" s="522" t="s">
        <v>192</v>
      </c>
      <c r="J24" s="522"/>
      <c r="K24" s="522"/>
      <c r="L24" s="522"/>
      <c r="M24" s="522"/>
      <c r="N24" s="100"/>
    </row>
    <row r="25" spans="1:13" ht="16.5">
      <c r="A25" s="57"/>
      <c r="B25" s="57"/>
      <c r="C25" s="58"/>
      <c r="D25" s="58"/>
      <c r="E25" s="99"/>
      <c r="F25" s="99"/>
      <c r="G25" s="99"/>
      <c r="H25" s="56"/>
      <c r="I25" s="522"/>
      <c r="J25" s="522"/>
      <c r="K25" s="522"/>
      <c r="L25" s="522"/>
      <c r="M25" s="522"/>
    </row>
    <row r="26" spans="1:13" ht="36" customHeight="1">
      <c r="A26" s="523" t="s">
        <v>131</v>
      </c>
      <c r="B26" s="523"/>
      <c r="C26" s="524" t="str">
        <f>IF(OR(F26="Moderado"),"3",IF(OR(F26="Alto"),"4",IF(OR(F26="Catastrofico"),5,)))</f>
        <v>4</v>
      </c>
      <c r="D26" s="524"/>
      <c r="E26" s="524"/>
      <c r="F26" s="524" t="str">
        <f>IF(OR(L19="X"),"CATASTROFICO",IF(OR(C24=1,C24=2,C24=3,C24=4,C24=5),"MODERADO",IF(OR(C24=6,C24=7,C24=8,C24=9,C24=10,C24=11),"ALTO",IF(OR(C24=12,C24=13,C24=14,C24=15,C24=16,C24=17,C24=18,C24=19),"CATASTROFICO",""))))</f>
        <v>ALTO</v>
      </c>
      <c r="G26" s="524"/>
      <c r="I26" s="522"/>
      <c r="J26" s="522"/>
      <c r="K26" s="522"/>
      <c r="L26" s="522"/>
      <c r="M26" s="522"/>
    </row>
    <row r="27" spans="1:13" ht="16.5">
      <c r="A27" s="57"/>
      <c r="B27" s="57"/>
      <c r="C27" s="58"/>
      <c r="D27" s="58"/>
      <c r="E27" s="57"/>
      <c r="F27" s="58"/>
      <c r="G27" s="58"/>
      <c r="H27" s="59"/>
      <c r="I27" s="59"/>
      <c r="J27" s="56"/>
      <c r="K27" s="55"/>
      <c r="L27" s="55"/>
      <c r="M27" s="55"/>
    </row>
  </sheetData>
  <sheetProtection sheet="1" objects="1" scenarios="1"/>
  <mergeCells count="29">
    <mergeCell ref="B19:K19"/>
    <mergeCell ref="B20:K20"/>
    <mergeCell ref="B21:K21"/>
    <mergeCell ref="B22:K22"/>
    <mergeCell ref="A24:B24"/>
    <mergeCell ref="E24:G24"/>
    <mergeCell ref="I24:M26"/>
    <mergeCell ref="A26:B26"/>
    <mergeCell ref="A1:M1"/>
    <mergeCell ref="A2:A3"/>
    <mergeCell ref="B2:K3"/>
    <mergeCell ref="L2:M2"/>
    <mergeCell ref="B4:K4"/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291" operator="containsText" stopIfTrue="1" text="CATASTROFICO">
      <formula>NOT(ISERROR(SEARCH("CATASTROFICO",F26)))</formula>
    </cfRule>
    <cfRule type="containsText" priority="3" dxfId="292" operator="containsText" stopIfTrue="1" text="ALTO">
      <formula>NOT(ISERROR(SEARCH("ALTO",F26)))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5"/>
  </sheetPr>
  <dimension ref="A1:U82"/>
  <sheetViews>
    <sheetView view="pageBreakPreview" zoomScale="50" zoomScaleNormal="70" zoomScaleSheetLayoutView="50" zoomScalePageLayoutView="0" workbookViewId="0" topLeftCell="K29">
      <selection activeCell="M34" sqref="I34:M34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RIESGOS'!D78</f>
        <v>Contratación de obras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RIESGOS'!A78</f>
        <v>3</v>
      </c>
      <c r="B7" s="397" t="str">
        <f>'MAPA DE RIESGOS'!C78</f>
        <v>Riesgo de Corrupción</v>
      </c>
      <c r="C7" s="398"/>
      <c r="D7" s="397" t="str">
        <f>'MAPA DE RIESGOS'!B78</f>
        <v>Posibilidad de recibir o solicitar cualquer dadiva o beneficio a nombre propio o de terceros con el fin de desviar recursos publicos destinados a la construcción, mantenimiento y mejoramiento de la infraestructura del Municipio.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409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RIESGOS'!$G$78</f>
        <v>3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RIESGOS'!$H$78</f>
        <v>3</v>
      </c>
      <c r="H11" s="403"/>
      <c r="I11" s="403"/>
      <c r="J11" s="404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ALTO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118.5" customHeight="1">
      <c r="A18" s="505" t="str">
        <f>'MAPA DE RIESGOS'!E78</f>
        <v>Debilidad en la etapa precontractual y contractual.</v>
      </c>
      <c r="B18" s="506"/>
      <c r="C18" s="506"/>
      <c r="D18" s="506"/>
      <c r="E18" s="506"/>
      <c r="F18" s="507"/>
      <c r="G18" s="94" t="s">
        <v>74</v>
      </c>
      <c r="H18" s="505" t="str">
        <f>'MAPA DE RIESGOS'!J78</f>
        <v>Los profesionales de apoyo juridico de la secretaria elaboran estudios previos según el modelo tipo implementado por el DACP.</v>
      </c>
      <c r="I18" s="506"/>
      <c r="J18" s="506"/>
      <c r="K18" s="506"/>
      <c r="L18" s="506"/>
      <c r="M18" s="506"/>
      <c r="N18" s="506"/>
      <c r="O18" s="73"/>
      <c r="P18" s="73" t="s">
        <v>196</v>
      </c>
      <c r="Q18" s="72"/>
      <c r="R18" s="72"/>
      <c r="S18" s="72"/>
      <c r="T18" s="72"/>
    </row>
    <row r="19" spans="1:20" ht="118.5" customHeight="1">
      <c r="A19" s="505" t="str">
        <f>'MAPA DE RIESGOS'!E79</f>
        <v>Inexistencia de registros auxiliares que permitan identificar y controlar los rubros de inversión.</v>
      </c>
      <c r="B19" s="506"/>
      <c r="C19" s="506"/>
      <c r="D19" s="506"/>
      <c r="E19" s="506"/>
      <c r="F19" s="507"/>
      <c r="G19" s="94" t="s">
        <v>75</v>
      </c>
      <c r="H19" s="505" t="str">
        <f>'MAPA DE RIESGOS'!J79</f>
        <v>La secretaria de infraestructura y los subsecretarios revisan los estudios previos elaborados por el equipo juridico de la secretaria.</v>
      </c>
      <c r="I19" s="506"/>
      <c r="J19" s="506"/>
      <c r="K19" s="506"/>
      <c r="L19" s="506"/>
      <c r="M19" s="506"/>
      <c r="N19" s="506"/>
      <c r="O19" s="73"/>
      <c r="P19" s="73" t="s">
        <v>196</v>
      </c>
      <c r="Q19" s="72"/>
      <c r="R19" s="72"/>
      <c r="S19" s="72"/>
      <c r="T19" s="72"/>
    </row>
    <row r="20" spans="1:20" ht="118.5" customHeight="1">
      <c r="A20" s="505">
        <f>'MAPA DE RIESGOS'!E80</f>
        <v>0</v>
      </c>
      <c r="B20" s="506"/>
      <c r="C20" s="506"/>
      <c r="D20" s="506"/>
      <c r="E20" s="506"/>
      <c r="F20" s="507"/>
      <c r="G20" s="94" t="s">
        <v>76</v>
      </c>
      <c r="H20" s="505" t="str">
        <f>'MAPA DE RIESGOS'!J80</f>
        <v>La profesional financiera de la secretaria mediante la matriz financiera emitida por la oficina de presupuesto realiza una trazabilidad de los rubros de los proyectos de la dependencia.</v>
      </c>
      <c r="I20" s="506"/>
      <c r="J20" s="506"/>
      <c r="K20" s="506"/>
      <c r="L20" s="506"/>
      <c r="M20" s="506"/>
      <c r="N20" s="506"/>
      <c r="O20" s="73"/>
      <c r="P20" s="73"/>
      <c r="Q20" s="72"/>
      <c r="R20" s="72" t="s">
        <v>201</v>
      </c>
      <c r="S20" s="72"/>
      <c r="T20" s="72"/>
    </row>
    <row r="21" spans="1:20" ht="49.5" customHeight="1">
      <c r="A21" s="505">
        <f>'MAPA DE RIESGOS'!E81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RIESGOS'!J81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RIESGOS'!E82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RIESGOS'!J82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2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1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160" t="s">
        <v>82</v>
      </c>
      <c r="J34" s="161" t="s">
        <v>270</v>
      </c>
      <c r="K34" s="160" t="s">
        <v>83</v>
      </c>
      <c r="L34" s="161" t="s">
        <v>270</v>
      </c>
      <c r="M34" s="160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>
        <v>15</v>
      </c>
      <c r="J35" s="434" t="s">
        <v>207</v>
      </c>
      <c r="K35" s="432">
        <v>15</v>
      </c>
      <c r="L35" s="434" t="s">
        <v>260</v>
      </c>
      <c r="M35" s="432">
        <v>15</v>
      </c>
      <c r="N35" s="434" t="s">
        <v>271</v>
      </c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 t="s">
        <v>206</v>
      </c>
      <c r="M36" s="439"/>
      <c r="N36" s="439"/>
      <c r="O36" s="439"/>
      <c r="P36" s="456"/>
      <c r="Q36" s="439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>
        <v>15</v>
      </c>
      <c r="J37" s="432" t="s">
        <v>208</v>
      </c>
      <c r="K37" s="432">
        <v>15</v>
      </c>
      <c r="L37" s="434" t="s">
        <v>260</v>
      </c>
      <c r="M37" s="432">
        <v>15</v>
      </c>
      <c r="N37" s="434" t="s">
        <v>271</v>
      </c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 t="s">
        <v>206</v>
      </c>
      <c r="M38" s="439"/>
      <c r="N38" s="439"/>
      <c r="O38" s="439"/>
      <c r="P38" s="456"/>
      <c r="Q38" s="439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>
        <v>15</v>
      </c>
      <c r="J39" s="467" t="s">
        <v>258</v>
      </c>
      <c r="K39" s="432">
        <v>15</v>
      </c>
      <c r="L39" s="467" t="s">
        <v>261</v>
      </c>
      <c r="M39" s="432">
        <v>15</v>
      </c>
      <c r="N39" s="432" t="s">
        <v>272</v>
      </c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69"/>
      <c r="K40" s="439"/>
      <c r="L40" s="469"/>
      <c r="M40" s="439"/>
      <c r="N40" s="439"/>
      <c r="O40" s="439"/>
      <c r="P40" s="456"/>
      <c r="Q40" s="439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>
        <v>15</v>
      </c>
      <c r="J41" s="432" t="s">
        <v>259</v>
      </c>
      <c r="K41" s="432">
        <v>15</v>
      </c>
      <c r="L41" s="432" t="s">
        <v>261</v>
      </c>
      <c r="M41" s="432">
        <v>10</v>
      </c>
      <c r="N41" s="432" t="s">
        <v>272</v>
      </c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56"/>
      <c r="Q43" s="439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>
        <v>15</v>
      </c>
      <c r="J44" s="432" t="s">
        <v>209</v>
      </c>
      <c r="K44" s="432">
        <v>15</v>
      </c>
      <c r="L44" s="432" t="s">
        <v>209</v>
      </c>
      <c r="M44" s="432">
        <v>15</v>
      </c>
      <c r="N44" s="432" t="s">
        <v>273</v>
      </c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>
        <v>15</v>
      </c>
      <c r="J46" s="432" t="s">
        <v>210</v>
      </c>
      <c r="K46" s="432">
        <v>15</v>
      </c>
      <c r="L46" s="432" t="s">
        <v>210</v>
      </c>
      <c r="M46" s="432">
        <v>15</v>
      </c>
      <c r="N46" s="432" t="s">
        <v>210</v>
      </c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>
        <v>10</v>
      </c>
      <c r="J48" s="432" t="s">
        <v>211</v>
      </c>
      <c r="K48" s="432">
        <v>10</v>
      </c>
      <c r="L48" s="432" t="s">
        <v>262</v>
      </c>
      <c r="M48" s="432">
        <v>10</v>
      </c>
      <c r="N48" s="432" t="s">
        <v>274</v>
      </c>
      <c r="O48" s="432"/>
      <c r="P48" s="431"/>
      <c r="Q48" s="432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100</v>
      </c>
      <c r="J51" s="473"/>
      <c r="K51" s="472">
        <f>SUM(K35:K50)</f>
        <v>100</v>
      </c>
      <c r="L51" s="473"/>
      <c r="M51" s="472">
        <f>SUM(M35:M50)</f>
        <v>95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>
        <v>100</v>
      </c>
      <c r="J54" s="467" t="s">
        <v>215</v>
      </c>
      <c r="K54" s="465">
        <v>100</v>
      </c>
      <c r="L54" s="465" t="s">
        <v>216</v>
      </c>
      <c r="M54" s="465">
        <v>100</v>
      </c>
      <c r="N54" s="432" t="s">
        <v>274</v>
      </c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34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39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100</v>
      </c>
      <c r="J57" s="475"/>
      <c r="K57" s="475">
        <f>K54</f>
        <v>100</v>
      </c>
      <c r="L57" s="475"/>
      <c r="M57" s="475">
        <f>M54</f>
        <v>100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100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100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100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FUERTE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3</v>
      </c>
      <c r="B73" s="491"/>
      <c r="C73" s="491"/>
      <c r="D73" s="491"/>
      <c r="E73" s="491"/>
      <c r="F73" s="491"/>
      <c r="G73" s="491"/>
      <c r="H73" s="492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2</v>
      </c>
      <c r="I73" s="492"/>
      <c r="J73" s="492"/>
      <c r="K73" s="492"/>
      <c r="L73" s="492"/>
      <c r="M73" s="492"/>
      <c r="N73" s="492"/>
      <c r="O73" s="493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3</v>
      </c>
      <c r="B77" s="491"/>
      <c r="C77" s="491"/>
      <c r="D77" s="491"/>
      <c r="E77" s="491"/>
      <c r="F77" s="491"/>
      <c r="G77" s="491"/>
      <c r="H77" s="495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2</v>
      </c>
      <c r="I77" s="495"/>
      <c r="J77" s="495"/>
      <c r="K77" s="495"/>
      <c r="L77" s="495"/>
      <c r="M77" s="495"/>
      <c r="N77" s="495"/>
      <c r="O77" s="491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>
        <f>(O73*1)</f>
        <v>1</v>
      </c>
      <c r="B81" s="491"/>
      <c r="C81" s="491"/>
      <c r="D81" s="491"/>
      <c r="E81" s="491"/>
      <c r="F81" s="491"/>
      <c r="G81" s="491"/>
      <c r="H81" s="491">
        <f>(O77*1)</f>
        <v>1</v>
      </c>
      <c r="I81" s="491"/>
      <c r="J81" s="491"/>
      <c r="K81" s="491"/>
      <c r="L81" s="491"/>
      <c r="M81" s="491"/>
      <c r="N81" s="491"/>
      <c r="O81" s="492" t="str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MODERADO</v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5" tint="0.7999799847602844"/>
  </sheetPr>
  <dimension ref="A1:N27"/>
  <sheetViews>
    <sheetView zoomScalePageLayoutView="0" workbookViewId="0" topLeftCell="A17">
      <selection activeCell="D73" sqref="D73:D77"/>
    </sheetView>
  </sheetViews>
  <sheetFormatPr defaultColWidth="11.421875" defaultRowHeight="15"/>
  <sheetData>
    <row r="1" spans="1:13" ht="17.25" thickBot="1">
      <c r="A1" s="508" t="s">
        <v>106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10"/>
    </row>
    <row r="2" spans="1:13" ht="25.5" customHeight="1">
      <c r="A2" s="511" t="s">
        <v>14</v>
      </c>
      <c r="B2" s="513" t="s">
        <v>107</v>
      </c>
      <c r="C2" s="514"/>
      <c r="D2" s="514"/>
      <c r="E2" s="514"/>
      <c r="F2" s="514"/>
      <c r="G2" s="514"/>
      <c r="H2" s="514"/>
      <c r="I2" s="514"/>
      <c r="J2" s="514"/>
      <c r="K2" s="514"/>
      <c r="L2" s="517" t="s">
        <v>195</v>
      </c>
      <c r="M2" s="518"/>
    </row>
    <row r="3" spans="1:13" ht="25.5" customHeight="1">
      <c r="A3" s="512"/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95" t="s">
        <v>108</v>
      </c>
      <c r="M3" s="96" t="s">
        <v>109</v>
      </c>
    </row>
    <row r="4" spans="1:13" ht="30" customHeight="1">
      <c r="A4" s="52">
        <v>1</v>
      </c>
      <c r="B4" s="519" t="s">
        <v>110</v>
      </c>
      <c r="C4" s="520"/>
      <c r="D4" s="520"/>
      <c r="E4" s="520"/>
      <c r="F4" s="520"/>
      <c r="G4" s="520"/>
      <c r="H4" s="520"/>
      <c r="I4" s="520"/>
      <c r="J4" s="520"/>
      <c r="K4" s="521"/>
      <c r="L4" s="107" t="s">
        <v>196</v>
      </c>
      <c r="M4" s="108"/>
    </row>
    <row r="5" spans="1:13" ht="30" customHeight="1">
      <c r="A5" s="52">
        <v>2</v>
      </c>
      <c r="B5" s="519" t="s">
        <v>111</v>
      </c>
      <c r="C5" s="520"/>
      <c r="D5" s="520"/>
      <c r="E5" s="520"/>
      <c r="F5" s="520"/>
      <c r="G5" s="520"/>
      <c r="H5" s="520"/>
      <c r="I5" s="520"/>
      <c r="J5" s="520"/>
      <c r="K5" s="521"/>
      <c r="L5" s="107" t="s">
        <v>196</v>
      </c>
      <c r="M5" s="108"/>
    </row>
    <row r="6" spans="1:13" ht="30" customHeight="1">
      <c r="A6" s="52">
        <v>3</v>
      </c>
      <c r="B6" s="519" t="s">
        <v>112</v>
      </c>
      <c r="C6" s="520"/>
      <c r="D6" s="520"/>
      <c r="E6" s="520"/>
      <c r="F6" s="520"/>
      <c r="G6" s="520"/>
      <c r="H6" s="520"/>
      <c r="I6" s="520"/>
      <c r="J6" s="520"/>
      <c r="K6" s="521"/>
      <c r="L6" s="107" t="s">
        <v>196</v>
      </c>
      <c r="M6" s="108"/>
    </row>
    <row r="7" spans="1:13" ht="30" customHeight="1">
      <c r="A7" s="52">
        <v>4</v>
      </c>
      <c r="B7" s="519" t="s">
        <v>113</v>
      </c>
      <c r="C7" s="520"/>
      <c r="D7" s="520"/>
      <c r="E7" s="520"/>
      <c r="F7" s="520"/>
      <c r="G7" s="520"/>
      <c r="H7" s="520"/>
      <c r="I7" s="520"/>
      <c r="J7" s="520"/>
      <c r="K7" s="521"/>
      <c r="L7" s="107" t="s">
        <v>196</v>
      </c>
      <c r="M7" s="108"/>
    </row>
    <row r="8" spans="1:13" ht="30" customHeight="1">
      <c r="A8" s="52">
        <v>5</v>
      </c>
      <c r="B8" s="519" t="s">
        <v>114</v>
      </c>
      <c r="C8" s="520"/>
      <c r="D8" s="520"/>
      <c r="E8" s="520"/>
      <c r="F8" s="520"/>
      <c r="G8" s="520"/>
      <c r="H8" s="520"/>
      <c r="I8" s="520"/>
      <c r="J8" s="520"/>
      <c r="K8" s="521"/>
      <c r="L8" s="107"/>
      <c r="M8" s="108" t="s">
        <v>196</v>
      </c>
    </row>
    <row r="9" spans="1:13" ht="30" customHeight="1">
      <c r="A9" s="52">
        <v>6</v>
      </c>
      <c r="B9" s="519" t="s">
        <v>115</v>
      </c>
      <c r="C9" s="520"/>
      <c r="D9" s="520"/>
      <c r="E9" s="520"/>
      <c r="F9" s="520"/>
      <c r="G9" s="520"/>
      <c r="H9" s="520"/>
      <c r="I9" s="520"/>
      <c r="J9" s="520"/>
      <c r="K9" s="521"/>
      <c r="L9" s="107"/>
      <c r="M9" s="108" t="s">
        <v>196</v>
      </c>
    </row>
    <row r="10" spans="1:13" ht="30" customHeight="1">
      <c r="A10" s="52">
        <v>7</v>
      </c>
      <c r="B10" s="519" t="s">
        <v>116</v>
      </c>
      <c r="C10" s="520"/>
      <c r="D10" s="520"/>
      <c r="E10" s="520"/>
      <c r="F10" s="520"/>
      <c r="G10" s="520"/>
      <c r="H10" s="520"/>
      <c r="I10" s="520"/>
      <c r="J10" s="520"/>
      <c r="K10" s="521"/>
      <c r="L10" s="107"/>
      <c r="M10" s="108" t="s">
        <v>196</v>
      </c>
    </row>
    <row r="11" spans="1:13" ht="30" customHeight="1">
      <c r="A11" s="52">
        <v>8</v>
      </c>
      <c r="B11" s="519" t="s">
        <v>117</v>
      </c>
      <c r="C11" s="520"/>
      <c r="D11" s="520"/>
      <c r="E11" s="520"/>
      <c r="F11" s="520"/>
      <c r="G11" s="520"/>
      <c r="H11" s="520"/>
      <c r="I11" s="520"/>
      <c r="J11" s="520"/>
      <c r="K11" s="521"/>
      <c r="L11" s="107"/>
      <c r="M11" s="108" t="s">
        <v>196</v>
      </c>
    </row>
    <row r="12" spans="1:13" ht="30" customHeight="1">
      <c r="A12" s="52">
        <v>9</v>
      </c>
      <c r="B12" s="519" t="s">
        <v>118</v>
      </c>
      <c r="C12" s="520"/>
      <c r="D12" s="520"/>
      <c r="E12" s="520"/>
      <c r="F12" s="520"/>
      <c r="G12" s="520"/>
      <c r="H12" s="520"/>
      <c r="I12" s="520"/>
      <c r="J12" s="520"/>
      <c r="K12" s="521"/>
      <c r="L12" s="107"/>
      <c r="M12" s="108" t="s">
        <v>196</v>
      </c>
    </row>
    <row r="13" spans="1:13" ht="30" customHeight="1">
      <c r="A13" s="52">
        <v>10</v>
      </c>
      <c r="B13" s="519" t="s">
        <v>119</v>
      </c>
      <c r="C13" s="520"/>
      <c r="D13" s="520"/>
      <c r="E13" s="520"/>
      <c r="F13" s="520"/>
      <c r="G13" s="520"/>
      <c r="H13" s="520"/>
      <c r="I13" s="520"/>
      <c r="J13" s="520"/>
      <c r="K13" s="521"/>
      <c r="L13" s="107"/>
      <c r="M13" s="108" t="s">
        <v>196</v>
      </c>
    </row>
    <row r="14" spans="1:13" ht="30" customHeight="1">
      <c r="A14" s="52">
        <v>11</v>
      </c>
      <c r="B14" s="519" t="s">
        <v>120</v>
      </c>
      <c r="C14" s="520"/>
      <c r="D14" s="520"/>
      <c r="E14" s="520"/>
      <c r="F14" s="520"/>
      <c r="G14" s="520"/>
      <c r="H14" s="520"/>
      <c r="I14" s="520"/>
      <c r="J14" s="520"/>
      <c r="K14" s="521"/>
      <c r="L14" s="107"/>
      <c r="M14" s="108" t="s">
        <v>196</v>
      </c>
    </row>
    <row r="15" spans="1:13" ht="30" customHeight="1">
      <c r="A15" s="52">
        <v>12</v>
      </c>
      <c r="B15" s="519" t="s">
        <v>121</v>
      </c>
      <c r="C15" s="520"/>
      <c r="D15" s="520"/>
      <c r="E15" s="520"/>
      <c r="F15" s="520"/>
      <c r="G15" s="520"/>
      <c r="H15" s="520"/>
      <c r="I15" s="520"/>
      <c r="J15" s="520"/>
      <c r="K15" s="521"/>
      <c r="L15" s="107"/>
      <c r="M15" s="108" t="s">
        <v>196</v>
      </c>
    </row>
    <row r="16" spans="1:13" ht="30" customHeight="1">
      <c r="A16" s="52">
        <v>13</v>
      </c>
      <c r="B16" s="519" t="s">
        <v>122</v>
      </c>
      <c r="C16" s="520"/>
      <c r="D16" s="520"/>
      <c r="E16" s="520"/>
      <c r="F16" s="520"/>
      <c r="G16" s="520"/>
      <c r="H16" s="520"/>
      <c r="I16" s="520"/>
      <c r="J16" s="520"/>
      <c r="K16" s="521"/>
      <c r="L16" s="107"/>
      <c r="M16" s="108" t="s">
        <v>196</v>
      </c>
    </row>
    <row r="17" spans="1:13" ht="30" customHeight="1">
      <c r="A17" s="52">
        <v>14</v>
      </c>
      <c r="B17" s="519" t="s">
        <v>123</v>
      </c>
      <c r="C17" s="520"/>
      <c r="D17" s="520"/>
      <c r="E17" s="520"/>
      <c r="F17" s="520"/>
      <c r="G17" s="520"/>
      <c r="H17" s="520"/>
      <c r="I17" s="520"/>
      <c r="J17" s="520"/>
      <c r="K17" s="521"/>
      <c r="L17" s="107"/>
      <c r="M17" s="108" t="s">
        <v>196</v>
      </c>
    </row>
    <row r="18" spans="1:13" ht="30" customHeight="1">
      <c r="A18" s="52">
        <v>15</v>
      </c>
      <c r="B18" s="519" t="s">
        <v>124</v>
      </c>
      <c r="C18" s="520"/>
      <c r="D18" s="520"/>
      <c r="E18" s="520"/>
      <c r="F18" s="520"/>
      <c r="G18" s="520"/>
      <c r="H18" s="520"/>
      <c r="I18" s="520"/>
      <c r="J18" s="520"/>
      <c r="K18" s="521"/>
      <c r="L18" s="107"/>
      <c r="M18" s="108" t="s">
        <v>196</v>
      </c>
    </row>
    <row r="19" spans="1:13" ht="30" customHeight="1">
      <c r="A19" s="52">
        <v>16</v>
      </c>
      <c r="B19" s="519" t="s">
        <v>125</v>
      </c>
      <c r="C19" s="520"/>
      <c r="D19" s="520"/>
      <c r="E19" s="520"/>
      <c r="F19" s="520"/>
      <c r="G19" s="520"/>
      <c r="H19" s="520"/>
      <c r="I19" s="520"/>
      <c r="J19" s="520"/>
      <c r="K19" s="521"/>
      <c r="L19" s="107"/>
      <c r="M19" s="108" t="s">
        <v>196</v>
      </c>
    </row>
    <row r="20" spans="1:13" ht="30" customHeight="1">
      <c r="A20" s="52">
        <v>17</v>
      </c>
      <c r="B20" s="519" t="s">
        <v>126</v>
      </c>
      <c r="C20" s="520"/>
      <c r="D20" s="520"/>
      <c r="E20" s="520"/>
      <c r="F20" s="520"/>
      <c r="G20" s="520"/>
      <c r="H20" s="520"/>
      <c r="I20" s="520"/>
      <c r="J20" s="520"/>
      <c r="K20" s="521"/>
      <c r="L20" s="107"/>
      <c r="M20" s="108" t="s">
        <v>196</v>
      </c>
    </row>
    <row r="21" spans="1:13" ht="30" customHeight="1">
      <c r="A21" s="52">
        <v>18</v>
      </c>
      <c r="B21" s="519" t="s">
        <v>127</v>
      </c>
      <c r="C21" s="520"/>
      <c r="D21" s="520"/>
      <c r="E21" s="520"/>
      <c r="F21" s="520"/>
      <c r="G21" s="520"/>
      <c r="H21" s="520"/>
      <c r="I21" s="520"/>
      <c r="J21" s="520"/>
      <c r="K21" s="521"/>
      <c r="L21" s="107"/>
      <c r="M21" s="108" t="s">
        <v>196</v>
      </c>
    </row>
    <row r="22" spans="1:13" ht="30" customHeight="1">
      <c r="A22" s="52">
        <v>19</v>
      </c>
      <c r="B22" s="519" t="s">
        <v>128</v>
      </c>
      <c r="C22" s="520"/>
      <c r="D22" s="520"/>
      <c r="E22" s="520"/>
      <c r="F22" s="520"/>
      <c r="G22" s="520"/>
      <c r="H22" s="520"/>
      <c r="I22" s="520"/>
      <c r="J22" s="520"/>
      <c r="K22" s="521"/>
      <c r="L22" s="107"/>
      <c r="M22" s="108" t="s">
        <v>196</v>
      </c>
    </row>
    <row r="23" spans="1:13" ht="16.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</row>
    <row r="24" spans="1:14" ht="36.75" customHeight="1">
      <c r="A24" s="525" t="s">
        <v>129</v>
      </c>
      <c r="B24" s="525"/>
      <c r="C24" s="97">
        <f>COUNTIF(L4:L22,"X")</f>
        <v>4</v>
      </c>
      <c r="D24" s="98"/>
      <c r="E24" s="525" t="s">
        <v>130</v>
      </c>
      <c r="F24" s="525"/>
      <c r="G24" s="525"/>
      <c r="H24" s="97">
        <f>COUNTIF(M4:M22,"X")</f>
        <v>15</v>
      </c>
      <c r="I24" s="522" t="s">
        <v>192</v>
      </c>
      <c r="J24" s="522"/>
      <c r="K24" s="522"/>
      <c r="L24" s="522"/>
      <c r="M24" s="522"/>
      <c r="N24" s="100"/>
    </row>
    <row r="25" spans="1:13" ht="16.5">
      <c r="A25" s="57"/>
      <c r="B25" s="57"/>
      <c r="C25" s="58"/>
      <c r="D25" s="58"/>
      <c r="E25" s="99"/>
      <c r="F25" s="99"/>
      <c r="G25" s="99"/>
      <c r="H25" s="56"/>
      <c r="I25" s="522"/>
      <c r="J25" s="522"/>
      <c r="K25" s="522"/>
      <c r="L25" s="522"/>
      <c r="M25" s="522"/>
    </row>
    <row r="26" spans="1:13" ht="36" customHeight="1">
      <c r="A26" s="523" t="s">
        <v>131</v>
      </c>
      <c r="B26" s="523"/>
      <c r="C26" s="524" t="str">
        <f>IF(OR(F26="Moderado"),"3",IF(OR(F26="Alto"),"4",IF(OR(F26="Catastrofico"),5,)))</f>
        <v>3</v>
      </c>
      <c r="D26" s="524"/>
      <c r="E26" s="524"/>
      <c r="F26" s="524" t="str">
        <f>IF(OR(L19="X"),"CATASTROFICO",IF(OR(C24=1,C24=2,C24=3,C24=4,C24=5),"MODERADO",IF(OR(C24=6,C24=7,C24=8,C24=9,C24=10,C24=11),"ALTO",IF(OR(C24=12,C24=13,C24=14,C24=15,C24=16,C24=17,C24=18,C24=19),"CATASTROFICO",""))))</f>
        <v>MODERADO</v>
      </c>
      <c r="G26" s="524"/>
      <c r="I26" s="522"/>
      <c r="J26" s="522"/>
      <c r="K26" s="522"/>
      <c r="L26" s="522"/>
      <c r="M26" s="522"/>
    </row>
    <row r="27" spans="1:13" ht="16.5">
      <c r="A27" s="57"/>
      <c r="B27" s="57"/>
      <c r="C27" s="58"/>
      <c r="D27" s="58"/>
      <c r="E27" s="57"/>
      <c r="F27" s="58"/>
      <c r="G27" s="58"/>
      <c r="H27" s="59"/>
      <c r="I27" s="59"/>
      <c r="J27" s="56"/>
      <c r="K27" s="55"/>
      <c r="L27" s="55"/>
      <c r="M27" s="55"/>
    </row>
  </sheetData>
  <sheetProtection sheet="1" objects="1" scenarios="1"/>
  <mergeCells count="29">
    <mergeCell ref="B19:K19"/>
    <mergeCell ref="B20:K20"/>
    <mergeCell ref="B21:K21"/>
    <mergeCell ref="B22:K22"/>
    <mergeCell ref="A24:B24"/>
    <mergeCell ref="E24:G24"/>
    <mergeCell ref="I24:M26"/>
    <mergeCell ref="A26:B26"/>
    <mergeCell ref="A1:M1"/>
    <mergeCell ref="A2:A3"/>
    <mergeCell ref="B2:K3"/>
    <mergeCell ref="L2:M2"/>
    <mergeCell ref="B4:K4"/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291" operator="containsText" stopIfTrue="1" text="CATASTROFICO">
      <formula>NOT(ISERROR(SEARCH("CATASTROFICO",F26)))</formula>
    </cfRule>
    <cfRule type="containsText" priority="3" dxfId="292" operator="containsText" stopIfTrue="1" text="ALTO">
      <formula>NOT(ISERROR(SEARCH("ALTO",F26)))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tabColor theme="5"/>
  </sheetPr>
  <dimension ref="A1:U82"/>
  <sheetViews>
    <sheetView view="pageBreakPreview" zoomScale="25" zoomScaleNormal="70" zoomScaleSheetLayoutView="25" zoomScalePageLayoutView="0" workbookViewId="0" topLeftCell="G59">
      <selection activeCell="D73" sqref="D73:D77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 t="e">
        <f>'MAPA DE RIESGOS'!#REF!</f>
        <v>#REF!</v>
      </c>
      <c r="B7" s="397" t="e">
        <f>'MAPA DE RIESGOS'!#REF!</f>
        <v>#REF!</v>
      </c>
      <c r="C7" s="398"/>
      <c r="D7" s="397" t="e">
        <f>'MAPA DE RIESGOS'!#REF!</f>
        <v>#REF!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409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 t="e">
        <f>'MAPA DE RIESGOS'!#REF!</f>
        <v>#REF!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 t="e">
        <f>'MAPA DE RIESGOS'!#REF!</f>
        <v>#REF!</v>
      </c>
      <c r="H11" s="403"/>
      <c r="I11" s="403"/>
      <c r="J11" s="404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 t="e">
        <f>'MAPA DE RIESGOS'!#REF!</f>
        <v>#REF!</v>
      </c>
      <c r="B18" s="506"/>
      <c r="C18" s="506"/>
      <c r="D18" s="506"/>
      <c r="E18" s="506"/>
      <c r="F18" s="507"/>
      <c r="G18" s="94" t="s">
        <v>74</v>
      </c>
      <c r="H18" s="505" t="e">
        <f>'MAPA DE RIESGOS'!#REF!</f>
        <v>#REF!</v>
      </c>
      <c r="I18" s="506"/>
      <c r="J18" s="506"/>
      <c r="K18" s="506"/>
      <c r="L18" s="506"/>
      <c r="M18" s="506"/>
      <c r="N18" s="506"/>
      <c r="O18" s="73" t="s">
        <v>196</v>
      </c>
      <c r="P18" s="73"/>
      <c r="Q18" s="72"/>
      <c r="R18" s="72"/>
      <c r="S18" s="72"/>
      <c r="T18" s="72"/>
    </row>
    <row r="19" spans="1:20" ht="49.5" customHeight="1">
      <c r="A19" s="505" t="e">
        <f>'MAPA DE RIESGOS'!#REF!</f>
        <v>#REF!</v>
      </c>
      <c r="B19" s="506"/>
      <c r="C19" s="506"/>
      <c r="D19" s="506"/>
      <c r="E19" s="506"/>
      <c r="F19" s="507"/>
      <c r="G19" s="94" t="s">
        <v>75</v>
      </c>
      <c r="H19" s="505" t="e">
        <f>'MAPA DE RIESGOS'!#REF!</f>
        <v>#REF!</v>
      </c>
      <c r="I19" s="506"/>
      <c r="J19" s="506"/>
      <c r="K19" s="506"/>
      <c r="L19" s="506"/>
      <c r="M19" s="506"/>
      <c r="N19" s="506"/>
      <c r="O19" s="73" t="s">
        <v>196</v>
      </c>
      <c r="P19" s="73"/>
      <c r="Q19" s="72"/>
      <c r="R19" s="72"/>
      <c r="S19" s="72"/>
      <c r="T19" s="72"/>
    </row>
    <row r="20" spans="1:20" ht="49.5" customHeight="1">
      <c r="A20" s="505" t="e">
        <f>'MAPA DE RIESGOS'!#REF!</f>
        <v>#REF!</v>
      </c>
      <c r="B20" s="506"/>
      <c r="C20" s="506"/>
      <c r="D20" s="506"/>
      <c r="E20" s="506"/>
      <c r="F20" s="507"/>
      <c r="G20" s="94" t="s">
        <v>76</v>
      </c>
      <c r="H20" s="505" t="e">
        <f>'MAPA DE RIESGOS'!#REF!</f>
        <v>#REF!</v>
      </c>
      <c r="I20" s="506"/>
      <c r="J20" s="506"/>
      <c r="K20" s="506"/>
      <c r="L20" s="506"/>
      <c r="M20" s="506"/>
      <c r="N20" s="506"/>
      <c r="O20" s="73" t="s">
        <v>196</v>
      </c>
      <c r="P20" s="73"/>
      <c r="Q20" s="72"/>
      <c r="R20" s="72"/>
      <c r="S20" s="72"/>
      <c r="T20" s="72"/>
    </row>
    <row r="21" spans="1:20" ht="49.5" customHeight="1">
      <c r="A21" s="505" t="e">
        <f>'MAPA DE RIESGOS'!#REF!</f>
        <v>#REF!</v>
      </c>
      <c r="B21" s="506"/>
      <c r="C21" s="506"/>
      <c r="D21" s="506"/>
      <c r="E21" s="506"/>
      <c r="F21" s="507"/>
      <c r="G21" s="94" t="s">
        <v>77</v>
      </c>
      <c r="H21" s="505" t="e">
        <f>'MAPA DE RIESGOS'!#REF!</f>
        <v>#REF!</v>
      </c>
      <c r="I21" s="506"/>
      <c r="J21" s="506"/>
      <c r="K21" s="506"/>
      <c r="L21" s="506"/>
      <c r="M21" s="506"/>
      <c r="N21" s="506"/>
      <c r="O21" s="73" t="s">
        <v>196</v>
      </c>
      <c r="P21" s="73"/>
      <c r="Q21" s="72"/>
      <c r="R21" s="72"/>
      <c r="S21" s="72"/>
      <c r="T21" s="72"/>
    </row>
    <row r="22" spans="1:20" ht="49.5" customHeight="1">
      <c r="A22" s="505" t="e">
        <f>'MAPA DE RIESGOS'!#REF!</f>
        <v>#REF!</v>
      </c>
      <c r="B22" s="506"/>
      <c r="C22" s="506"/>
      <c r="D22" s="506"/>
      <c r="E22" s="506"/>
      <c r="F22" s="507"/>
      <c r="G22" s="94" t="s">
        <v>78</v>
      </c>
      <c r="H22" s="505" t="e">
        <f>'MAPA DE RIESGOS'!#REF!</f>
        <v>#REF!</v>
      </c>
      <c r="I22" s="506"/>
      <c r="J22" s="506"/>
      <c r="K22" s="506"/>
      <c r="L22" s="506"/>
      <c r="M22" s="506"/>
      <c r="N22" s="506"/>
      <c r="O22" s="73"/>
      <c r="P22" s="73"/>
      <c r="Q22" s="72"/>
      <c r="R22" s="72" t="s">
        <v>196</v>
      </c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4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1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>
        <v>15</v>
      </c>
      <c r="J35" s="434"/>
      <c r="K35" s="432">
        <v>15</v>
      </c>
      <c r="L35" s="434"/>
      <c r="M35" s="432">
        <v>15</v>
      </c>
      <c r="N35" s="432"/>
      <c r="O35" s="432">
        <v>15</v>
      </c>
      <c r="P35" s="431"/>
      <c r="Q35" s="432"/>
      <c r="R35" s="432">
        <v>15</v>
      </c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>
        <v>15</v>
      </c>
      <c r="J37" s="432"/>
      <c r="K37" s="432">
        <v>15</v>
      </c>
      <c r="L37" s="432"/>
      <c r="M37" s="432">
        <v>15</v>
      </c>
      <c r="N37" s="432"/>
      <c r="O37" s="432">
        <v>15</v>
      </c>
      <c r="P37" s="431"/>
      <c r="Q37" s="432"/>
      <c r="R37" s="432">
        <v>15</v>
      </c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>
        <v>15</v>
      </c>
      <c r="J39" s="432"/>
      <c r="K39" s="432">
        <v>15</v>
      </c>
      <c r="L39" s="432"/>
      <c r="M39" s="432">
        <v>15</v>
      </c>
      <c r="N39" s="432"/>
      <c r="O39" s="432">
        <v>15</v>
      </c>
      <c r="P39" s="431"/>
      <c r="Q39" s="432"/>
      <c r="R39" s="432">
        <v>15</v>
      </c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>
        <v>10</v>
      </c>
      <c r="J41" s="432"/>
      <c r="K41" s="432">
        <v>15</v>
      </c>
      <c r="L41" s="432"/>
      <c r="M41" s="432">
        <v>10</v>
      </c>
      <c r="N41" s="432"/>
      <c r="O41" s="432">
        <v>15</v>
      </c>
      <c r="P41" s="431"/>
      <c r="Q41" s="432"/>
      <c r="R41" s="432">
        <v>10</v>
      </c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>
        <v>15</v>
      </c>
      <c r="J44" s="432"/>
      <c r="K44" s="432">
        <v>15</v>
      </c>
      <c r="L44" s="432"/>
      <c r="M44" s="432">
        <v>15</v>
      </c>
      <c r="N44" s="432"/>
      <c r="O44" s="432">
        <v>15</v>
      </c>
      <c r="P44" s="431"/>
      <c r="Q44" s="432"/>
      <c r="R44" s="432">
        <v>15</v>
      </c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>
        <v>15</v>
      </c>
      <c r="J46" s="432"/>
      <c r="K46" s="432">
        <v>15</v>
      </c>
      <c r="L46" s="432"/>
      <c r="M46" s="467">
        <v>15</v>
      </c>
      <c r="N46" s="432"/>
      <c r="O46" s="432">
        <v>15</v>
      </c>
      <c r="P46" s="431"/>
      <c r="Q46" s="432"/>
      <c r="R46" s="432">
        <v>15</v>
      </c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6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>
        <v>5</v>
      </c>
      <c r="J48" s="432"/>
      <c r="K48" s="432">
        <v>10</v>
      </c>
      <c r="L48" s="432"/>
      <c r="M48" s="432">
        <v>10</v>
      </c>
      <c r="N48" s="432"/>
      <c r="O48" s="432">
        <v>5</v>
      </c>
      <c r="P48" s="433"/>
      <c r="Q48" s="434"/>
      <c r="R48" s="432">
        <v>10</v>
      </c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90</v>
      </c>
      <c r="J51" s="473"/>
      <c r="K51" s="472">
        <f>SUM(K35:K50)</f>
        <v>100</v>
      </c>
      <c r="L51" s="473"/>
      <c r="M51" s="472">
        <f>SUM(M35:M50)</f>
        <v>95</v>
      </c>
      <c r="N51" s="473"/>
      <c r="O51" s="470">
        <f>SUM(O35:O50)</f>
        <v>95</v>
      </c>
      <c r="P51" s="470"/>
      <c r="Q51" s="470"/>
      <c r="R51" s="470">
        <f>SUM(R35:R50)</f>
        <v>95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>
        <v>100</v>
      </c>
      <c r="J54" s="467"/>
      <c r="K54" s="465">
        <v>100</v>
      </c>
      <c r="L54" s="465"/>
      <c r="M54" s="465">
        <v>100</v>
      </c>
      <c r="N54" s="465"/>
      <c r="O54" s="465">
        <v>100</v>
      </c>
      <c r="P54" s="465"/>
      <c r="Q54" s="465"/>
      <c r="R54" s="465">
        <v>100</v>
      </c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100</v>
      </c>
      <c r="J57" s="475"/>
      <c r="K57" s="475">
        <f>K54</f>
        <v>100</v>
      </c>
      <c r="L57" s="475"/>
      <c r="M57" s="475">
        <f>M54</f>
        <v>100</v>
      </c>
      <c r="N57" s="475"/>
      <c r="O57" s="470">
        <f>O54</f>
        <v>100</v>
      </c>
      <c r="P57" s="470"/>
      <c r="Q57" s="470"/>
      <c r="R57" s="470">
        <f>R54</f>
        <v>100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100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100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100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100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MODERADO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 t="e">
        <f>G10</f>
        <v>#REF!</v>
      </c>
      <c r="B73" s="491"/>
      <c r="C73" s="491"/>
      <c r="D73" s="491"/>
      <c r="E73" s="491"/>
      <c r="F73" s="491"/>
      <c r="G73" s="491"/>
      <c r="H73" s="492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492"/>
      <c r="J73" s="492"/>
      <c r="K73" s="492"/>
      <c r="L73" s="492"/>
      <c r="M73" s="492"/>
      <c r="N73" s="492"/>
      <c r="O73" s="493" t="e">
        <f>IF(A73-H73=0,"1",A73-H73)</f>
        <v>#REF!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 t="e">
        <f>G11</f>
        <v>#REF!</v>
      </c>
      <c r="B77" s="491"/>
      <c r="C77" s="491"/>
      <c r="D77" s="491"/>
      <c r="E77" s="491"/>
      <c r="F77" s="491"/>
      <c r="G77" s="491"/>
      <c r="H77" s="495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495"/>
      <c r="J77" s="495"/>
      <c r="K77" s="495"/>
      <c r="L77" s="495"/>
      <c r="M77" s="495"/>
      <c r="N77" s="495"/>
      <c r="O77" s="491" t="e">
        <f>IF(A77-H77=0,"1",A77-H77)</f>
        <v>#REF!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e">
        <f>(O73*1)</f>
        <v>#REF!</v>
      </c>
      <c r="B81" s="491"/>
      <c r="C81" s="491"/>
      <c r="D81" s="491"/>
      <c r="E81" s="491"/>
      <c r="F81" s="491"/>
      <c r="G81" s="491"/>
      <c r="H81" s="491" t="e">
        <f>(O77*1)</f>
        <v>#REF!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 sheet="1" objects="1" scenarios="1"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tabColor theme="5" tint="0.7999799847602844"/>
  </sheetPr>
  <dimension ref="A1:N27"/>
  <sheetViews>
    <sheetView zoomScalePageLayoutView="0" workbookViewId="0" topLeftCell="A17">
      <selection activeCell="D73" sqref="D73:D77"/>
    </sheetView>
  </sheetViews>
  <sheetFormatPr defaultColWidth="11.421875" defaultRowHeight="15"/>
  <sheetData>
    <row r="1" spans="1:13" ht="17.25" thickBot="1">
      <c r="A1" s="508" t="s">
        <v>106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10"/>
    </row>
    <row r="2" spans="1:13" ht="25.5" customHeight="1">
      <c r="A2" s="511" t="s">
        <v>14</v>
      </c>
      <c r="B2" s="513" t="s">
        <v>107</v>
      </c>
      <c r="C2" s="514"/>
      <c r="D2" s="514"/>
      <c r="E2" s="514"/>
      <c r="F2" s="514"/>
      <c r="G2" s="514"/>
      <c r="H2" s="514"/>
      <c r="I2" s="514"/>
      <c r="J2" s="514"/>
      <c r="K2" s="514"/>
      <c r="L2" s="517" t="s">
        <v>195</v>
      </c>
      <c r="M2" s="518"/>
    </row>
    <row r="3" spans="1:13" ht="25.5" customHeight="1">
      <c r="A3" s="512"/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95" t="s">
        <v>108</v>
      </c>
      <c r="M3" s="96" t="s">
        <v>109</v>
      </c>
    </row>
    <row r="4" spans="1:13" ht="30" customHeight="1">
      <c r="A4" s="52">
        <v>1</v>
      </c>
      <c r="B4" s="519" t="s">
        <v>110</v>
      </c>
      <c r="C4" s="520"/>
      <c r="D4" s="520"/>
      <c r="E4" s="520"/>
      <c r="F4" s="520"/>
      <c r="G4" s="520"/>
      <c r="H4" s="520"/>
      <c r="I4" s="520"/>
      <c r="J4" s="520"/>
      <c r="K4" s="521"/>
      <c r="L4" s="107" t="s">
        <v>196</v>
      </c>
      <c r="M4" s="108"/>
    </row>
    <row r="5" spans="1:13" ht="30" customHeight="1">
      <c r="A5" s="52">
        <v>2</v>
      </c>
      <c r="B5" s="519" t="s">
        <v>111</v>
      </c>
      <c r="C5" s="520"/>
      <c r="D5" s="520"/>
      <c r="E5" s="520"/>
      <c r="F5" s="520"/>
      <c r="G5" s="520"/>
      <c r="H5" s="520"/>
      <c r="I5" s="520"/>
      <c r="J5" s="520"/>
      <c r="K5" s="521"/>
      <c r="L5" s="107" t="s">
        <v>196</v>
      </c>
      <c r="M5" s="108"/>
    </row>
    <row r="6" spans="1:13" ht="30" customHeight="1">
      <c r="A6" s="52">
        <v>3</v>
      </c>
      <c r="B6" s="519" t="s">
        <v>112</v>
      </c>
      <c r="C6" s="520"/>
      <c r="D6" s="520"/>
      <c r="E6" s="520"/>
      <c r="F6" s="520"/>
      <c r="G6" s="520"/>
      <c r="H6" s="520"/>
      <c r="I6" s="520"/>
      <c r="J6" s="520"/>
      <c r="K6" s="521"/>
      <c r="L6" s="107" t="s">
        <v>196</v>
      </c>
      <c r="M6" s="108"/>
    </row>
    <row r="7" spans="1:13" ht="30" customHeight="1">
      <c r="A7" s="52">
        <v>4</v>
      </c>
      <c r="B7" s="519" t="s">
        <v>113</v>
      </c>
      <c r="C7" s="520"/>
      <c r="D7" s="520"/>
      <c r="E7" s="520"/>
      <c r="F7" s="520"/>
      <c r="G7" s="520"/>
      <c r="H7" s="520"/>
      <c r="I7" s="520"/>
      <c r="J7" s="520"/>
      <c r="K7" s="521"/>
      <c r="L7" s="107" t="s">
        <v>196</v>
      </c>
      <c r="M7" s="108"/>
    </row>
    <row r="8" spans="1:13" ht="30" customHeight="1">
      <c r="A8" s="52">
        <v>5</v>
      </c>
      <c r="B8" s="519" t="s">
        <v>114</v>
      </c>
      <c r="C8" s="520"/>
      <c r="D8" s="520"/>
      <c r="E8" s="520"/>
      <c r="F8" s="520"/>
      <c r="G8" s="520"/>
      <c r="H8" s="520"/>
      <c r="I8" s="520"/>
      <c r="J8" s="520"/>
      <c r="K8" s="521"/>
      <c r="L8" s="107" t="s">
        <v>196</v>
      </c>
      <c r="M8" s="108"/>
    </row>
    <row r="9" spans="1:13" ht="30" customHeight="1">
      <c r="A9" s="52">
        <v>6</v>
      </c>
      <c r="B9" s="519" t="s">
        <v>115</v>
      </c>
      <c r="C9" s="520"/>
      <c r="D9" s="520"/>
      <c r="E9" s="520"/>
      <c r="F9" s="520"/>
      <c r="G9" s="520"/>
      <c r="H9" s="520"/>
      <c r="I9" s="520"/>
      <c r="J9" s="520"/>
      <c r="K9" s="521"/>
      <c r="L9" s="107" t="s">
        <v>196</v>
      </c>
      <c r="M9" s="108"/>
    </row>
    <row r="10" spans="1:13" ht="30" customHeight="1">
      <c r="A10" s="52">
        <v>7</v>
      </c>
      <c r="B10" s="519" t="s">
        <v>116</v>
      </c>
      <c r="C10" s="520"/>
      <c r="D10" s="520"/>
      <c r="E10" s="520"/>
      <c r="F10" s="520"/>
      <c r="G10" s="520"/>
      <c r="H10" s="520"/>
      <c r="I10" s="520"/>
      <c r="J10" s="520"/>
      <c r="K10" s="521"/>
      <c r="L10" s="107" t="s">
        <v>196</v>
      </c>
      <c r="M10" s="108"/>
    </row>
    <row r="11" spans="1:13" ht="30" customHeight="1">
      <c r="A11" s="52">
        <v>8</v>
      </c>
      <c r="B11" s="519" t="s">
        <v>117</v>
      </c>
      <c r="C11" s="520"/>
      <c r="D11" s="520"/>
      <c r="E11" s="520"/>
      <c r="F11" s="520"/>
      <c r="G11" s="520"/>
      <c r="H11" s="520"/>
      <c r="I11" s="520"/>
      <c r="J11" s="520"/>
      <c r="K11" s="521"/>
      <c r="L11" s="107" t="s">
        <v>196</v>
      </c>
      <c r="M11" s="108"/>
    </row>
    <row r="12" spans="1:13" ht="30" customHeight="1">
      <c r="A12" s="52">
        <v>9</v>
      </c>
      <c r="B12" s="519" t="s">
        <v>118</v>
      </c>
      <c r="C12" s="520"/>
      <c r="D12" s="520"/>
      <c r="E12" s="520"/>
      <c r="F12" s="520"/>
      <c r="G12" s="520"/>
      <c r="H12" s="520"/>
      <c r="I12" s="520"/>
      <c r="J12" s="520"/>
      <c r="K12" s="521"/>
      <c r="L12" s="107" t="s">
        <v>196</v>
      </c>
      <c r="M12" s="108"/>
    </row>
    <row r="13" spans="1:13" ht="30" customHeight="1">
      <c r="A13" s="52">
        <v>10</v>
      </c>
      <c r="B13" s="519" t="s">
        <v>119</v>
      </c>
      <c r="C13" s="520"/>
      <c r="D13" s="520"/>
      <c r="E13" s="520"/>
      <c r="F13" s="520"/>
      <c r="G13" s="520"/>
      <c r="H13" s="520"/>
      <c r="I13" s="520"/>
      <c r="J13" s="520"/>
      <c r="K13" s="521"/>
      <c r="L13" s="107" t="s">
        <v>196</v>
      </c>
      <c r="M13" s="108"/>
    </row>
    <row r="14" spans="1:13" ht="30" customHeight="1">
      <c r="A14" s="52">
        <v>11</v>
      </c>
      <c r="B14" s="519" t="s">
        <v>120</v>
      </c>
      <c r="C14" s="520"/>
      <c r="D14" s="520"/>
      <c r="E14" s="520"/>
      <c r="F14" s="520"/>
      <c r="G14" s="520"/>
      <c r="H14" s="520"/>
      <c r="I14" s="520"/>
      <c r="J14" s="520"/>
      <c r="K14" s="521"/>
      <c r="L14" s="107" t="s">
        <v>196</v>
      </c>
      <c r="M14" s="108"/>
    </row>
    <row r="15" spans="1:13" ht="30" customHeight="1">
      <c r="A15" s="52">
        <v>12</v>
      </c>
      <c r="B15" s="519" t="s">
        <v>121</v>
      </c>
      <c r="C15" s="520"/>
      <c r="D15" s="520"/>
      <c r="E15" s="520"/>
      <c r="F15" s="520"/>
      <c r="G15" s="520"/>
      <c r="H15" s="520"/>
      <c r="I15" s="520"/>
      <c r="J15" s="520"/>
      <c r="K15" s="521"/>
      <c r="L15" s="107" t="s">
        <v>196</v>
      </c>
      <c r="M15" s="108"/>
    </row>
    <row r="16" spans="1:13" ht="30" customHeight="1">
      <c r="A16" s="52">
        <v>13</v>
      </c>
      <c r="B16" s="519" t="s">
        <v>122</v>
      </c>
      <c r="C16" s="520"/>
      <c r="D16" s="520"/>
      <c r="E16" s="520"/>
      <c r="F16" s="520"/>
      <c r="G16" s="520"/>
      <c r="H16" s="520"/>
      <c r="I16" s="520"/>
      <c r="J16" s="520"/>
      <c r="K16" s="521"/>
      <c r="L16" s="107" t="s">
        <v>196</v>
      </c>
      <c r="M16" s="108"/>
    </row>
    <row r="17" spans="1:13" ht="30" customHeight="1">
      <c r="A17" s="52">
        <v>14</v>
      </c>
      <c r="B17" s="519" t="s">
        <v>123</v>
      </c>
      <c r="C17" s="520"/>
      <c r="D17" s="520"/>
      <c r="E17" s="520"/>
      <c r="F17" s="520"/>
      <c r="G17" s="520"/>
      <c r="H17" s="520"/>
      <c r="I17" s="520"/>
      <c r="J17" s="520"/>
      <c r="K17" s="521"/>
      <c r="L17" s="107" t="s">
        <v>196</v>
      </c>
      <c r="M17" s="108"/>
    </row>
    <row r="18" spans="1:13" ht="30" customHeight="1">
      <c r="A18" s="52">
        <v>15</v>
      </c>
      <c r="B18" s="519" t="s">
        <v>124</v>
      </c>
      <c r="C18" s="520"/>
      <c r="D18" s="520"/>
      <c r="E18" s="520"/>
      <c r="F18" s="520"/>
      <c r="G18" s="520"/>
      <c r="H18" s="520"/>
      <c r="I18" s="520"/>
      <c r="J18" s="520"/>
      <c r="K18" s="521"/>
      <c r="L18" s="107" t="s">
        <v>196</v>
      </c>
      <c r="M18" s="108"/>
    </row>
    <row r="19" spans="1:13" ht="30" customHeight="1">
      <c r="A19" s="52">
        <v>16</v>
      </c>
      <c r="B19" s="519" t="s">
        <v>125</v>
      </c>
      <c r="C19" s="520"/>
      <c r="D19" s="520"/>
      <c r="E19" s="520"/>
      <c r="F19" s="520"/>
      <c r="G19" s="520"/>
      <c r="H19" s="520"/>
      <c r="I19" s="520"/>
      <c r="J19" s="520"/>
      <c r="K19" s="521"/>
      <c r="L19" s="107"/>
      <c r="M19" s="108" t="s">
        <v>196</v>
      </c>
    </row>
    <row r="20" spans="1:13" ht="30" customHeight="1">
      <c r="A20" s="52">
        <v>17</v>
      </c>
      <c r="B20" s="519" t="s">
        <v>126</v>
      </c>
      <c r="C20" s="520"/>
      <c r="D20" s="520"/>
      <c r="E20" s="520"/>
      <c r="F20" s="520"/>
      <c r="G20" s="520"/>
      <c r="H20" s="520"/>
      <c r="I20" s="520"/>
      <c r="J20" s="520"/>
      <c r="K20" s="521"/>
      <c r="L20" s="107" t="s">
        <v>196</v>
      </c>
      <c r="M20" s="108"/>
    </row>
    <row r="21" spans="1:13" ht="30" customHeight="1">
      <c r="A21" s="52">
        <v>18</v>
      </c>
      <c r="B21" s="519" t="s">
        <v>127</v>
      </c>
      <c r="C21" s="520"/>
      <c r="D21" s="520"/>
      <c r="E21" s="520"/>
      <c r="F21" s="520"/>
      <c r="G21" s="520"/>
      <c r="H21" s="520"/>
      <c r="I21" s="520"/>
      <c r="J21" s="520"/>
      <c r="K21" s="521"/>
      <c r="L21" s="107" t="s">
        <v>196</v>
      </c>
      <c r="M21" s="108"/>
    </row>
    <row r="22" spans="1:13" ht="30" customHeight="1">
      <c r="A22" s="52">
        <v>19</v>
      </c>
      <c r="B22" s="519" t="s">
        <v>128</v>
      </c>
      <c r="C22" s="520"/>
      <c r="D22" s="520"/>
      <c r="E22" s="520"/>
      <c r="F22" s="520"/>
      <c r="G22" s="520"/>
      <c r="H22" s="520"/>
      <c r="I22" s="520"/>
      <c r="J22" s="520"/>
      <c r="K22" s="521"/>
      <c r="L22" s="107" t="s">
        <v>196</v>
      </c>
      <c r="M22" s="108"/>
    </row>
    <row r="23" spans="1:13" ht="16.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</row>
    <row r="24" spans="1:14" ht="36.75" customHeight="1">
      <c r="A24" s="525" t="s">
        <v>129</v>
      </c>
      <c r="B24" s="525"/>
      <c r="C24" s="97">
        <f>COUNTIF(L4:L22,"X")</f>
        <v>18</v>
      </c>
      <c r="D24" s="98"/>
      <c r="E24" s="525" t="s">
        <v>130</v>
      </c>
      <c r="F24" s="525"/>
      <c r="G24" s="525"/>
      <c r="H24" s="97">
        <f>COUNTIF(M4:M22,"X")</f>
        <v>1</v>
      </c>
      <c r="I24" s="522" t="s">
        <v>192</v>
      </c>
      <c r="J24" s="522"/>
      <c r="K24" s="522"/>
      <c r="L24" s="522"/>
      <c r="M24" s="522"/>
      <c r="N24" s="100"/>
    </row>
    <row r="25" spans="1:13" ht="16.5">
      <c r="A25" s="57"/>
      <c r="B25" s="57"/>
      <c r="C25" s="58"/>
      <c r="D25" s="58"/>
      <c r="E25" s="99"/>
      <c r="F25" s="99"/>
      <c r="G25" s="99"/>
      <c r="H25" s="56"/>
      <c r="I25" s="522"/>
      <c r="J25" s="522"/>
      <c r="K25" s="522"/>
      <c r="L25" s="522"/>
      <c r="M25" s="522"/>
    </row>
    <row r="26" spans="1:13" ht="36" customHeight="1">
      <c r="A26" s="523" t="s">
        <v>131</v>
      </c>
      <c r="B26" s="523"/>
      <c r="C26" s="524">
        <f>IF(OR(F26="Moderado"),"3",IF(OR(F26="Alto"),"4",IF(OR(F26="Catastrofico"),5,)))</f>
        <v>5</v>
      </c>
      <c r="D26" s="524"/>
      <c r="E26" s="524"/>
      <c r="F26" s="524" t="str">
        <f>IF(OR(L19="X"),"CATASTROFICO",IF(OR(C24=1,C24=2,C24=3,C24=4,C24=5),"MODERADO",IF(OR(C24=6,C24=7,C24=8,C24=9,C24=10,C24=11),"ALTO",IF(OR(C24=12,C24=13,C24=14,C24=15,C24=16,C24=17,C24=18,C24=19),"CATASTROFICO",""))))</f>
        <v>CATASTROFICO</v>
      </c>
      <c r="G26" s="524"/>
      <c r="I26" s="522"/>
      <c r="J26" s="522"/>
      <c r="K26" s="522"/>
      <c r="L26" s="522"/>
      <c r="M26" s="522"/>
    </row>
    <row r="27" spans="1:13" ht="16.5">
      <c r="A27" s="57"/>
      <c r="B27" s="57"/>
      <c r="C27" s="58"/>
      <c r="D27" s="58"/>
      <c r="E27" s="57"/>
      <c r="F27" s="58"/>
      <c r="G27" s="58"/>
      <c r="H27" s="59"/>
      <c r="I27" s="59"/>
      <c r="J27" s="56"/>
      <c r="K27" s="55"/>
      <c r="L27" s="55"/>
      <c r="M27" s="55"/>
    </row>
  </sheetData>
  <sheetProtection sheet="1" objects="1" scenarios="1"/>
  <mergeCells count="29">
    <mergeCell ref="B19:K19"/>
    <mergeCell ref="B20:K20"/>
    <mergeCell ref="B21:K21"/>
    <mergeCell ref="B22:K22"/>
    <mergeCell ref="A24:B24"/>
    <mergeCell ref="E24:G24"/>
    <mergeCell ref="I24:M26"/>
    <mergeCell ref="A26:B26"/>
    <mergeCell ref="A1:M1"/>
    <mergeCell ref="A2:A3"/>
    <mergeCell ref="B2:K3"/>
    <mergeCell ref="L2:M2"/>
    <mergeCell ref="B4:K4"/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291" operator="containsText" stopIfTrue="1" text="CATASTROFICO">
      <formula>NOT(ISERROR(SEARCH("CATASTROFICO",F26)))</formula>
    </cfRule>
    <cfRule type="containsText" priority="3" dxfId="292" operator="containsText" stopIfTrue="1" text="ALTO">
      <formula>NOT(ISERROR(SEARCH("ALTO",F26)))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9" tint="-0.24997000396251678"/>
  </sheetPr>
  <dimension ref="A1:U82"/>
  <sheetViews>
    <sheetView view="pageBreakPreview" zoomScale="40" zoomScaleNormal="70" zoomScaleSheetLayoutView="40" zoomScalePageLayoutView="0" workbookViewId="0" topLeftCell="A1">
      <selection activeCell="A10" sqref="A10:F10"/>
    </sheetView>
  </sheetViews>
  <sheetFormatPr defaultColWidth="11.421875" defaultRowHeight="15"/>
  <cols>
    <col min="1" max="1" width="78.140625" style="110" customWidth="1"/>
    <col min="2" max="3" width="50.7109375" style="110" customWidth="1"/>
    <col min="4" max="9" width="35.7109375" style="110" customWidth="1"/>
    <col min="10" max="10" width="70.7109375" style="110" customWidth="1"/>
    <col min="11" max="11" width="35.7109375" style="110" customWidth="1"/>
    <col min="12" max="12" width="70.7109375" style="110" customWidth="1"/>
    <col min="13" max="13" width="35.7109375" style="110" customWidth="1"/>
    <col min="14" max="14" width="70.7109375" style="110" customWidth="1"/>
    <col min="15" max="20" width="43.140625" style="110" customWidth="1"/>
    <col min="21" max="21" width="27.421875" style="110" customWidth="1"/>
    <col min="22" max="16384" width="11.421875" style="110" customWidth="1"/>
  </cols>
  <sheetData>
    <row r="1" spans="1:20" ht="71.25" customHeight="1">
      <c r="A1" s="109" t="s">
        <v>57</v>
      </c>
      <c r="B1" s="330" t="str">
        <f>'MAPA DE RIESGOS'!C9</f>
        <v>15-Ene-24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</row>
    <row r="2" spans="1:20" ht="71.25" customHeight="1">
      <c r="A2" s="109" t="s">
        <v>58</v>
      </c>
      <c r="B2" s="333" t="str">
        <f>'MAPA DE RIESGOS'!C7</f>
        <v>INFRAESTRUCTURA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</row>
    <row r="3" spans="1:20" ht="71.25" customHeight="1">
      <c r="A3" s="109" t="s">
        <v>59</v>
      </c>
      <c r="B3" s="333" t="str">
        <f>'MAPA DE RIESGOS'!D16</f>
        <v>JJSJSJSJSJ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2"/>
    </row>
    <row r="4" spans="1:20" ht="30" customHeight="1">
      <c r="A4" s="111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3"/>
      <c r="Q4" s="113"/>
      <c r="R4" s="113"/>
      <c r="S4" s="113"/>
      <c r="T4" s="113"/>
    </row>
    <row r="5" spans="1:20" ht="66" customHeight="1">
      <c r="A5" s="334" t="s">
        <v>190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20" ht="81" customHeight="1">
      <c r="A6" s="114" t="s">
        <v>60</v>
      </c>
      <c r="B6" s="335" t="s">
        <v>34</v>
      </c>
      <c r="C6" s="336"/>
      <c r="D6" s="335" t="s">
        <v>162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6"/>
    </row>
    <row r="7" spans="1:20" ht="91.5" customHeight="1">
      <c r="A7" s="115">
        <f>'MAPA DE RIESGOS'!A16</f>
        <v>1</v>
      </c>
      <c r="B7" s="338" t="str">
        <f>'MAPA DE RIESGOS'!C16</f>
        <v>Riesgo de Proceso</v>
      </c>
      <c r="C7" s="339"/>
      <c r="D7" s="338" t="str">
        <f>'MAPA DE RIESGOS'!B16</f>
        <v>GGSGSGSG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39"/>
    </row>
    <row r="8" spans="1:20" ht="90.7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</row>
    <row r="9" spans="1:20" ht="75" customHeight="1">
      <c r="A9" s="334" t="s">
        <v>61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</row>
    <row r="10" spans="1:20" ht="99.75" customHeight="1">
      <c r="A10" s="290" t="s">
        <v>140</v>
      </c>
      <c r="B10" s="290"/>
      <c r="C10" s="290"/>
      <c r="D10" s="290"/>
      <c r="E10" s="290"/>
      <c r="F10" s="290"/>
      <c r="G10" s="345">
        <f>'MAPA DE RIESGOS'!G16</f>
        <v>3</v>
      </c>
      <c r="H10" s="345"/>
      <c r="I10" s="345"/>
      <c r="J10" s="335" t="s">
        <v>62</v>
      </c>
      <c r="K10" s="337"/>
      <c r="L10" s="337"/>
      <c r="M10" s="337"/>
      <c r="N10" s="337"/>
      <c r="O10" s="337"/>
      <c r="P10" s="337"/>
      <c r="Q10" s="337"/>
      <c r="R10" s="337"/>
      <c r="S10" s="337"/>
      <c r="T10" s="336"/>
    </row>
    <row r="11" spans="1:20" ht="99.75" customHeight="1">
      <c r="A11" s="290" t="s">
        <v>138</v>
      </c>
      <c r="B11" s="290"/>
      <c r="C11" s="290"/>
      <c r="D11" s="290"/>
      <c r="E11" s="290"/>
      <c r="F11" s="290"/>
      <c r="G11" s="346">
        <f>'MAPA DE RIESGOS'!H16</f>
        <v>3</v>
      </c>
      <c r="H11" s="346"/>
      <c r="I11" s="346"/>
      <c r="J11" s="347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ALTO</v>
      </c>
      <c r="K11" s="348"/>
      <c r="L11" s="348"/>
      <c r="M11" s="348"/>
      <c r="N11" s="348"/>
      <c r="O11" s="348"/>
      <c r="P11" s="348"/>
      <c r="Q11" s="348"/>
      <c r="R11" s="348"/>
      <c r="S11" s="348"/>
      <c r="T11" s="349"/>
    </row>
    <row r="12" spans="1:20" ht="47.25" customHeight="1">
      <c r="A12" s="116"/>
      <c r="B12" s="116"/>
      <c r="C12" s="116"/>
      <c r="D12" s="117"/>
      <c r="E12" s="117"/>
      <c r="F12" s="118"/>
      <c r="G12" s="118"/>
      <c r="H12" s="118"/>
      <c r="I12" s="118"/>
      <c r="J12" s="118"/>
      <c r="K12" s="117"/>
      <c r="L12" s="117"/>
      <c r="M12" s="117"/>
      <c r="N12" s="117"/>
      <c r="O12" s="113"/>
      <c r="P12" s="113"/>
      <c r="Q12" s="113"/>
      <c r="R12" s="113"/>
      <c r="S12" s="113"/>
      <c r="T12" s="113"/>
    </row>
    <row r="13" spans="1:20" ht="73.5" customHeight="1">
      <c r="A13" s="302" t="s">
        <v>72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</row>
    <row r="14" spans="1:20" ht="73.5" customHeight="1">
      <c r="A14" s="303" t="s">
        <v>73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</row>
    <row r="15" spans="1:20" ht="72" customHeight="1">
      <c r="A15" s="368" t="s">
        <v>143</v>
      </c>
      <c r="B15" s="369"/>
      <c r="C15" s="369"/>
      <c r="D15" s="369"/>
      <c r="E15" s="369"/>
      <c r="F15" s="370"/>
      <c r="G15" s="357" t="s">
        <v>168</v>
      </c>
      <c r="H15" s="358"/>
      <c r="I15" s="358"/>
      <c r="J15" s="358"/>
      <c r="K15" s="358"/>
      <c r="L15" s="358"/>
      <c r="M15" s="358"/>
      <c r="N15" s="359"/>
      <c r="O15" s="290" t="s">
        <v>142</v>
      </c>
      <c r="P15" s="290"/>
      <c r="Q15" s="290"/>
      <c r="R15" s="290"/>
      <c r="S15" s="290"/>
      <c r="T15" s="290"/>
    </row>
    <row r="16" spans="1:20" ht="30" customHeight="1">
      <c r="A16" s="371"/>
      <c r="B16" s="372"/>
      <c r="C16" s="372"/>
      <c r="D16" s="372"/>
      <c r="E16" s="372"/>
      <c r="F16" s="373"/>
      <c r="G16" s="360"/>
      <c r="H16" s="361"/>
      <c r="I16" s="361"/>
      <c r="J16" s="361"/>
      <c r="K16" s="361"/>
      <c r="L16" s="361"/>
      <c r="M16" s="361"/>
      <c r="N16" s="362"/>
      <c r="O16" s="377" t="s">
        <v>1</v>
      </c>
      <c r="P16" s="377"/>
      <c r="Q16" s="377"/>
      <c r="R16" s="377" t="s">
        <v>0</v>
      </c>
      <c r="S16" s="377"/>
      <c r="T16" s="377"/>
    </row>
    <row r="17" spans="1:20" ht="54" customHeight="1">
      <c r="A17" s="374"/>
      <c r="B17" s="375"/>
      <c r="C17" s="375"/>
      <c r="D17" s="375"/>
      <c r="E17" s="375"/>
      <c r="F17" s="376"/>
      <c r="G17" s="363"/>
      <c r="H17" s="364"/>
      <c r="I17" s="364"/>
      <c r="J17" s="364"/>
      <c r="K17" s="364"/>
      <c r="L17" s="364"/>
      <c r="M17" s="364"/>
      <c r="N17" s="365"/>
      <c r="O17" s="119" t="s">
        <v>166</v>
      </c>
      <c r="P17" s="119" t="s">
        <v>167</v>
      </c>
      <c r="Q17" s="119" t="s">
        <v>169</v>
      </c>
      <c r="R17" s="119" t="s">
        <v>166</v>
      </c>
      <c r="S17" s="119" t="s">
        <v>167</v>
      </c>
      <c r="T17" s="119" t="s">
        <v>169</v>
      </c>
    </row>
    <row r="18" spans="1:20" ht="49.5" customHeight="1">
      <c r="A18" s="327" t="str">
        <f>'MAPA DE RIESGOS'!E16</f>
        <v>EJEMPLO</v>
      </c>
      <c r="B18" s="328"/>
      <c r="C18" s="328"/>
      <c r="D18" s="328"/>
      <c r="E18" s="328"/>
      <c r="F18" s="329"/>
      <c r="G18" s="109" t="s">
        <v>74</v>
      </c>
      <c r="H18" s="327" t="str">
        <f>'MAPA DE RIESGOS'!J16</f>
        <v>EJEMPLO</v>
      </c>
      <c r="I18" s="328"/>
      <c r="J18" s="328"/>
      <c r="K18" s="328"/>
      <c r="L18" s="328"/>
      <c r="M18" s="328"/>
      <c r="N18" s="328"/>
      <c r="O18" s="120" t="s">
        <v>196</v>
      </c>
      <c r="P18" s="120"/>
      <c r="Q18" s="121"/>
      <c r="R18" s="121"/>
      <c r="S18" s="121"/>
      <c r="T18" s="121"/>
    </row>
    <row r="19" spans="1:20" ht="49.5" customHeight="1">
      <c r="A19" s="327" t="str">
        <f>'MAPA DE RIESGOS'!E17</f>
        <v>EJEMPLO</v>
      </c>
      <c r="B19" s="328"/>
      <c r="C19" s="328"/>
      <c r="D19" s="328"/>
      <c r="E19" s="328"/>
      <c r="F19" s="329"/>
      <c r="G19" s="109" t="s">
        <v>75</v>
      </c>
      <c r="H19" s="327" t="str">
        <f>'MAPA DE RIESGOS'!J17</f>
        <v>EJEMPLO</v>
      </c>
      <c r="I19" s="328"/>
      <c r="J19" s="328"/>
      <c r="K19" s="328"/>
      <c r="L19" s="328"/>
      <c r="M19" s="328"/>
      <c r="N19" s="328"/>
      <c r="O19" s="120"/>
      <c r="P19" s="120"/>
      <c r="Q19" s="121"/>
      <c r="R19" s="121" t="s">
        <v>196</v>
      </c>
      <c r="S19" s="121"/>
      <c r="T19" s="121"/>
    </row>
    <row r="20" spans="1:20" ht="49.5" customHeight="1">
      <c r="A20" s="327" t="str">
        <f>'MAPA DE RIESGOS'!E18</f>
        <v>EJEMPLO</v>
      </c>
      <c r="B20" s="328"/>
      <c r="C20" s="328"/>
      <c r="D20" s="328"/>
      <c r="E20" s="328"/>
      <c r="F20" s="329"/>
      <c r="G20" s="109" t="s">
        <v>76</v>
      </c>
      <c r="H20" s="327" t="str">
        <f>'MAPA DE RIESGOS'!J18</f>
        <v>EJEMPLO</v>
      </c>
      <c r="I20" s="328"/>
      <c r="J20" s="328"/>
      <c r="K20" s="328"/>
      <c r="L20" s="328"/>
      <c r="M20" s="328"/>
      <c r="N20" s="328"/>
      <c r="O20" s="120" t="s">
        <v>196</v>
      </c>
      <c r="P20" s="120"/>
      <c r="Q20" s="121"/>
      <c r="R20" s="121"/>
      <c r="S20" s="121"/>
      <c r="T20" s="121"/>
    </row>
    <row r="21" spans="1:20" ht="49.5" customHeight="1">
      <c r="A21" s="327" t="str">
        <f>'MAPA DE RIESGOS'!E19</f>
        <v>EJEMPLO</v>
      </c>
      <c r="B21" s="328"/>
      <c r="C21" s="328"/>
      <c r="D21" s="328"/>
      <c r="E21" s="328"/>
      <c r="F21" s="329"/>
      <c r="G21" s="109" t="s">
        <v>77</v>
      </c>
      <c r="H21" s="327" t="str">
        <f>'MAPA DE RIESGOS'!J19</f>
        <v>EJEMPLO</v>
      </c>
      <c r="I21" s="328"/>
      <c r="J21" s="328"/>
      <c r="K21" s="328"/>
      <c r="L21" s="328"/>
      <c r="M21" s="328"/>
      <c r="N21" s="328"/>
      <c r="O21" s="120"/>
      <c r="P21" s="120"/>
      <c r="Q21" s="121"/>
      <c r="R21" s="121" t="s">
        <v>196</v>
      </c>
      <c r="S21" s="121"/>
      <c r="T21" s="121"/>
    </row>
    <row r="22" spans="1:20" ht="49.5" customHeight="1">
      <c r="A22" s="327" t="str">
        <f>'MAPA DE RIESGOS'!E20</f>
        <v>EJEMPLO</v>
      </c>
      <c r="B22" s="328"/>
      <c r="C22" s="328"/>
      <c r="D22" s="328"/>
      <c r="E22" s="328"/>
      <c r="F22" s="329"/>
      <c r="G22" s="109" t="s">
        <v>78</v>
      </c>
      <c r="H22" s="327" t="str">
        <f>'MAPA DE RIESGOS'!J20</f>
        <v>EJEMPLO</v>
      </c>
      <c r="I22" s="328"/>
      <c r="J22" s="328"/>
      <c r="K22" s="328"/>
      <c r="L22" s="328"/>
      <c r="M22" s="328"/>
      <c r="N22" s="328"/>
      <c r="O22" s="120"/>
      <c r="P22" s="120"/>
      <c r="Q22" s="121"/>
      <c r="R22" s="121" t="s">
        <v>196</v>
      </c>
      <c r="S22" s="121"/>
      <c r="T22" s="121"/>
    </row>
    <row r="23" spans="1:20" ht="30" customHeight="1">
      <c r="A23" s="122"/>
      <c r="B23" s="122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3"/>
      <c r="P23" s="113"/>
      <c r="Q23" s="113"/>
      <c r="R23" s="113"/>
      <c r="S23" s="113"/>
      <c r="T23" s="113"/>
    </row>
    <row r="24" spans="1:20" ht="30" customHeight="1">
      <c r="A24" s="123"/>
      <c r="B24" s="123"/>
      <c r="C24" s="124"/>
      <c r="D24" s="124"/>
      <c r="E24" s="125"/>
      <c r="F24" s="125"/>
      <c r="G24" s="125"/>
      <c r="H24" s="125"/>
      <c r="I24" s="125"/>
      <c r="J24" s="126"/>
      <c r="K24" s="126"/>
      <c r="L24" s="127"/>
      <c r="M24" s="127"/>
      <c r="N24" s="128"/>
      <c r="O24" s="129"/>
      <c r="P24" s="129"/>
      <c r="Q24" s="129"/>
      <c r="R24" s="129"/>
      <c r="S24" s="129"/>
      <c r="T24" s="129"/>
    </row>
    <row r="25" spans="1:20" ht="54" customHeight="1">
      <c r="A25" s="366" t="s">
        <v>170</v>
      </c>
      <c r="B25" s="366"/>
      <c r="C25" s="366"/>
      <c r="D25" s="366"/>
      <c r="E25" s="366"/>
      <c r="F25" s="366"/>
      <c r="G25" s="367"/>
      <c r="H25" s="120">
        <f>COUNTIF(O18:O22,"x")</f>
        <v>2</v>
      </c>
      <c r="I25" s="123"/>
      <c r="J25" s="123"/>
      <c r="K25" s="123"/>
      <c r="L25" s="127"/>
      <c r="M25" s="127"/>
      <c r="N25" s="130"/>
      <c r="O25" s="123"/>
      <c r="P25" s="123"/>
      <c r="Q25" s="123"/>
      <c r="R25" s="123"/>
      <c r="S25" s="123"/>
      <c r="T25" s="123"/>
    </row>
    <row r="26" spans="1:20" ht="54" customHeight="1">
      <c r="A26" s="366" t="s">
        <v>171</v>
      </c>
      <c r="B26" s="366"/>
      <c r="C26" s="366"/>
      <c r="D26" s="366"/>
      <c r="E26" s="366"/>
      <c r="F26" s="366"/>
      <c r="G26" s="367"/>
      <c r="H26" s="120">
        <f>COUNTIF(P18:P22,"x")</f>
        <v>0</v>
      </c>
      <c r="I26" s="123"/>
      <c r="J26" s="123"/>
      <c r="K26" s="123"/>
      <c r="L26" s="127"/>
      <c r="M26" s="127"/>
      <c r="N26" s="130"/>
      <c r="O26" s="123"/>
      <c r="P26" s="123"/>
      <c r="Q26" s="123"/>
      <c r="R26" s="123"/>
      <c r="S26" s="123"/>
      <c r="T26" s="123"/>
    </row>
    <row r="27" spans="1:20" ht="54" customHeight="1">
      <c r="A27" s="366" t="s">
        <v>172</v>
      </c>
      <c r="B27" s="366"/>
      <c r="C27" s="366"/>
      <c r="D27" s="366"/>
      <c r="E27" s="366"/>
      <c r="F27" s="366"/>
      <c r="G27" s="367"/>
      <c r="H27" s="120">
        <f>COUNTIF(Q18:Q22,"x")</f>
        <v>0</v>
      </c>
      <c r="I27" s="123"/>
      <c r="J27" s="123"/>
      <c r="K27" s="123"/>
      <c r="L27" s="127"/>
      <c r="M27" s="127"/>
      <c r="N27" s="130"/>
      <c r="O27" s="123"/>
      <c r="P27" s="123"/>
      <c r="Q27" s="123"/>
      <c r="R27" s="123"/>
      <c r="S27" s="123"/>
      <c r="T27" s="123"/>
    </row>
    <row r="28" spans="1:20" ht="54" customHeight="1">
      <c r="A28" s="366" t="s">
        <v>173</v>
      </c>
      <c r="B28" s="366"/>
      <c r="C28" s="366"/>
      <c r="D28" s="366"/>
      <c r="E28" s="366"/>
      <c r="F28" s="366"/>
      <c r="G28" s="367"/>
      <c r="H28" s="120">
        <f>COUNTIF(R18:R22,"x")</f>
        <v>3</v>
      </c>
      <c r="I28" s="128"/>
      <c r="J28" s="128"/>
      <c r="K28" s="128"/>
      <c r="L28" s="131"/>
      <c r="M28" s="131"/>
      <c r="N28" s="131"/>
      <c r="O28" s="132"/>
      <c r="P28" s="132"/>
      <c r="Q28" s="132"/>
      <c r="R28" s="132"/>
      <c r="S28" s="132"/>
      <c r="T28" s="132"/>
    </row>
    <row r="29" spans="1:20" ht="54" customHeight="1">
      <c r="A29" s="366" t="s">
        <v>174</v>
      </c>
      <c r="B29" s="366"/>
      <c r="C29" s="366"/>
      <c r="D29" s="366"/>
      <c r="E29" s="366"/>
      <c r="F29" s="366"/>
      <c r="G29" s="367"/>
      <c r="H29" s="120">
        <f>COUNTIF(S18:S22,"x")</f>
        <v>0</v>
      </c>
      <c r="I29" s="128"/>
      <c r="J29" s="128"/>
      <c r="K29" s="128"/>
      <c r="L29" s="131"/>
      <c r="M29" s="131"/>
      <c r="N29" s="131"/>
      <c r="O29" s="132"/>
      <c r="P29" s="132"/>
      <c r="Q29" s="132"/>
      <c r="R29" s="132"/>
      <c r="S29" s="132"/>
      <c r="T29" s="132"/>
    </row>
    <row r="30" spans="1:20" ht="54" customHeight="1">
      <c r="A30" s="366" t="s">
        <v>175</v>
      </c>
      <c r="B30" s="366"/>
      <c r="C30" s="366"/>
      <c r="D30" s="366"/>
      <c r="E30" s="366"/>
      <c r="F30" s="366"/>
      <c r="G30" s="367"/>
      <c r="H30" s="120">
        <f>COUNTIF(T18:T22,"x")</f>
        <v>0</v>
      </c>
      <c r="I30" s="128"/>
      <c r="J30" s="128"/>
      <c r="K30" s="128"/>
      <c r="L30" s="131"/>
      <c r="M30" s="131"/>
      <c r="N30" s="131"/>
      <c r="O30" s="132"/>
      <c r="P30" s="132"/>
      <c r="Q30" s="132"/>
      <c r="R30" s="132"/>
      <c r="S30" s="132"/>
      <c r="T30" s="132"/>
    </row>
    <row r="31" spans="1:20" ht="30" customHeight="1">
      <c r="A31" s="133"/>
      <c r="B31" s="133"/>
      <c r="C31" s="133"/>
      <c r="D31" s="133"/>
      <c r="E31" s="133"/>
      <c r="F31" s="133"/>
      <c r="G31" s="133"/>
      <c r="H31" s="130"/>
      <c r="I31" s="128"/>
      <c r="J31" s="128"/>
      <c r="K31" s="128"/>
      <c r="L31" s="131"/>
      <c r="M31" s="131"/>
      <c r="N31" s="131"/>
      <c r="O31" s="132"/>
      <c r="P31" s="132"/>
      <c r="Q31" s="132"/>
      <c r="R31" s="132"/>
      <c r="S31" s="132"/>
      <c r="T31" s="132"/>
    </row>
    <row r="32" spans="1:20" ht="78" customHeight="1">
      <c r="A32" s="350" t="s">
        <v>79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</row>
    <row r="33" spans="1:20" ht="78" customHeight="1">
      <c r="A33" s="342" t="s">
        <v>154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4"/>
    </row>
    <row r="34" spans="1:20" ht="106.5" customHeight="1" thickBot="1">
      <c r="A34" s="304" t="s">
        <v>80</v>
      </c>
      <c r="B34" s="304"/>
      <c r="C34" s="304"/>
      <c r="D34" s="304"/>
      <c r="E34" s="304"/>
      <c r="F34" s="304"/>
      <c r="G34" s="304"/>
      <c r="H34" s="134" t="s">
        <v>81</v>
      </c>
      <c r="I34" s="135" t="s">
        <v>82</v>
      </c>
      <c r="J34" s="119" t="s">
        <v>144</v>
      </c>
      <c r="K34" s="135" t="s">
        <v>83</v>
      </c>
      <c r="L34" s="119" t="s">
        <v>144</v>
      </c>
      <c r="M34" s="135" t="s">
        <v>84</v>
      </c>
      <c r="N34" s="119" t="s">
        <v>144</v>
      </c>
      <c r="O34" s="119" t="s">
        <v>85</v>
      </c>
      <c r="P34" s="305" t="s">
        <v>144</v>
      </c>
      <c r="Q34" s="306"/>
      <c r="R34" s="119" t="s">
        <v>86</v>
      </c>
      <c r="S34" s="307" t="s">
        <v>144</v>
      </c>
      <c r="T34" s="307"/>
    </row>
    <row r="35" spans="1:20" ht="60" customHeight="1">
      <c r="A35" s="316" t="s">
        <v>158</v>
      </c>
      <c r="B35" s="317"/>
      <c r="C35" s="317"/>
      <c r="D35" s="317"/>
      <c r="E35" s="318"/>
      <c r="F35" s="322" t="s">
        <v>108</v>
      </c>
      <c r="G35" s="323"/>
      <c r="H35" s="136">
        <v>15</v>
      </c>
      <c r="I35" s="309">
        <v>15</v>
      </c>
      <c r="J35" s="313"/>
      <c r="K35" s="309">
        <v>15</v>
      </c>
      <c r="L35" s="313"/>
      <c r="M35" s="309">
        <v>15</v>
      </c>
      <c r="N35" s="309"/>
      <c r="O35" s="309">
        <v>15</v>
      </c>
      <c r="P35" s="308"/>
      <c r="Q35" s="309"/>
      <c r="R35" s="309">
        <v>15</v>
      </c>
      <c r="S35" s="308"/>
      <c r="T35" s="309"/>
    </row>
    <row r="36" spans="1:20" ht="60" customHeight="1" thickBot="1">
      <c r="A36" s="319"/>
      <c r="B36" s="320"/>
      <c r="C36" s="320"/>
      <c r="D36" s="320"/>
      <c r="E36" s="321"/>
      <c r="F36" s="314" t="s">
        <v>109</v>
      </c>
      <c r="G36" s="315"/>
      <c r="H36" s="137">
        <v>0</v>
      </c>
      <c r="I36" s="311"/>
      <c r="J36" s="311"/>
      <c r="K36" s="311"/>
      <c r="L36" s="311"/>
      <c r="M36" s="311"/>
      <c r="N36" s="311"/>
      <c r="O36" s="311"/>
      <c r="P36" s="310"/>
      <c r="Q36" s="311"/>
      <c r="R36" s="311"/>
      <c r="S36" s="312"/>
      <c r="T36" s="313"/>
    </row>
    <row r="37" spans="1:20" ht="60" customHeight="1">
      <c r="A37" s="316" t="s">
        <v>161</v>
      </c>
      <c r="B37" s="317"/>
      <c r="C37" s="317"/>
      <c r="D37" s="317"/>
      <c r="E37" s="318"/>
      <c r="F37" s="322" t="s">
        <v>108</v>
      </c>
      <c r="G37" s="323"/>
      <c r="H37" s="136">
        <v>15</v>
      </c>
      <c r="I37" s="309">
        <v>15</v>
      </c>
      <c r="J37" s="309"/>
      <c r="K37" s="309">
        <v>15</v>
      </c>
      <c r="L37" s="309"/>
      <c r="M37" s="309">
        <v>15</v>
      </c>
      <c r="N37" s="309"/>
      <c r="O37" s="309">
        <v>15</v>
      </c>
      <c r="P37" s="308"/>
      <c r="Q37" s="309"/>
      <c r="R37" s="309">
        <v>15</v>
      </c>
      <c r="S37" s="308"/>
      <c r="T37" s="309"/>
    </row>
    <row r="38" spans="1:20" ht="60" customHeight="1" thickBot="1">
      <c r="A38" s="319"/>
      <c r="B38" s="320"/>
      <c r="C38" s="320"/>
      <c r="D38" s="320"/>
      <c r="E38" s="321"/>
      <c r="F38" s="314" t="s">
        <v>109</v>
      </c>
      <c r="G38" s="315"/>
      <c r="H38" s="137">
        <v>0</v>
      </c>
      <c r="I38" s="311"/>
      <c r="J38" s="311"/>
      <c r="K38" s="311"/>
      <c r="L38" s="311"/>
      <c r="M38" s="311"/>
      <c r="N38" s="311"/>
      <c r="O38" s="311"/>
      <c r="P38" s="310"/>
      <c r="Q38" s="311"/>
      <c r="R38" s="311"/>
      <c r="S38" s="312"/>
      <c r="T38" s="313"/>
    </row>
    <row r="39" spans="1:20" ht="60" customHeight="1">
      <c r="A39" s="316" t="s">
        <v>157</v>
      </c>
      <c r="B39" s="317"/>
      <c r="C39" s="317"/>
      <c r="D39" s="317"/>
      <c r="E39" s="318"/>
      <c r="F39" s="322" t="s">
        <v>87</v>
      </c>
      <c r="G39" s="323"/>
      <c r="H39" s="136">
        <v>15</v>
      </c>
      <c r="I39" s="309">
        <v>15</v>
      </c>
      <c r="J39" s="309"/>
      <c r="K39" s="309">
        <v>15</v>
      </c>
      <c r="L39" s="309"/>
      <c r="M39" s="309">
        <v>15</v>
      </c>
      <c r="N39" s="309"/>
      <c r="O39" s="309">
        <v>15</v>
      </c>
      <c r="P39" s="308"/>
      <c r="Q39" s="309"/>
      <c r="R39" s="309">
        <v>15</v>
      </c>
      <c r="S39" s="308"/>
      <c r="T39" s="309"/>
    </row>
    <row r="40" spans="1:20" ht="60" customHeight="1" thickBot="1">
      <c r="A40" s="319"/>
      <c r="B40" s="320"/>
      <c r="C40" s="320"/>
      <c r="D40" s="320"/>
      <c r="E40" s="321"/>
      <c r="F40" s="314" t="s">
        <v>88</v>
      </c>
      <c r="G40" s="315"/>
      <c r="H40" s="137">
        <v>0</v>
      </c>
      <c r="I40" s="311"/>
      <c r="J40" s="311"/>
      <c r="K40" s="311"/>
      <c r="L40" s="311"/>
      <c r="M40" s="311"/>
      <c r="N40" s="311"/>
      <c r="O40" s="311"/>
      <c r="P40" s="310"/>
      <c r="Q40" s="311"/>
      <c r="R40" s="311"/>
      <c r="S40" s="312"/>
      <c r="T40" s="313"/>
    </row>
    <row r="41" spans="1:20" ht="60" customHeight="1">
      <c r="A41" s="316" t="s">
        <v>164</v>
      </c>
      <c r="B41" s="317"/>
      <c r="C41" s="317"/>
      <c r="D41" s="317"/>
      <c r="E41" s="318"/>
      <c r="F41" s="322" t="s">
        <v>89</v>
      </c>
      <c r="G41" s="323"/>
      <c r="H41" s="136">
        <v>15</v>
      </c>
      <c r="I41" s="309">
        <v>15</v>
      </c>
      <c r="J41" s="309"/>
      <c r="K41" s="309">
        <v>10</v>
      </c>
      <c r="L41" s="309"/>
      <c r="M41" s="309">
        <v>15</v>
      </c>
      <c r="N41" s="309"/>
      <c r="O41" s="309">
        <v>15</v>
      </c>
      <c r="P41" s="308"/>
      <c r="Q41" s="309"/>
      <c r="R41" s="309">
        <v>15</v>
      </c>
      <c r="S41" s="308"/>
      <c r="T41" s="309"/>
    </row>
    <row r="42" spans="1:20" ht="60" customHeight="1" thickBot="1">
      <c r="A42" s="351"/>
      <c r="B42" s="352"/>
      <c r="C42" s="352"/>
      <c r="D42" s="352"/>
      <c r="E42" s="353"/>
      <c r="F42" s="314" t="s">
        <v>90</v>
      </c>
      <c r="G42" s="315"/>
      <c r="H42" s="138">
        <v>10</v>
      </c>
      <c r="I42" s="313"/>
      <c r="J42" s="313"/>
      <c r="K42" s="313"/>
      <c r="L42" s="313"/>
      <c r="M42" s="313"/>
      <c r="N42" s="313"/>
      <c r="O42" s="313"/>
      <c r="P42" s="312"/>
      <c r="Q42" s="313"/>
      <c r="R42" s="313"/>
      <c r="S42" s="312"/>
      <c r="T42" s="313"/>
    </row>
    <row r="43" spans="1:20" ht="60" customHeight="1" thickBot="1">
      <c r="A43" s="319"/>
      <c r="B43" s="320"/>
      <c r="C43" s="320"/>
      <c r="D43" s="320"/>
      <c r="E43" s="321"/>
      <c r="F43" s="314" t="s">
        <v>165</v>
      </c>
      <c r="G43" s="315"/>
      <c r="H43" s="137">
        <v>0</v>
      </c>
      <c r="I43" s="311"/>
      <c r="J43" s="311"/>
      <c r="K43" s="311"/>
      <c r="L43" s="311"/>
      <c r="M43" s="311"/>
      <c r="N43" s="311"/>
      <c r="O43" s="311"/>
      <c r="P43" s="310"/>
      <c r="Q43" s="311"/>
      <c r="R43" s="311"/>
      <c r="S43" s="312"/>
      <c r="T43" s="313"/>
    </row>
    <row r="44" spans="1:20" ht="60" customHeight="1">
      <c r="A44" s="316" t="s">
        <v>163</v>
      </c>
      <c r="B44" s="317"/>
      <c r="C44" s="317"/>
      <c r="D44" s="317"/>
      <c r="E44" s="318"/>
      <c r="F44" s="322" t="s">
        <v>108</v>
      </c>
      <c r="G44" s="323"/>
      <c r="H44" s="136">
        <v>15</v>
      </c>
      <c r="I44" s="309">
        <v>15</v>
      </c>
      <c r="J44" s="309"/>
      <c r="K44" s="309">
        <v>15</v>
      </c>
      <c r="L44" s="309"/>
      <c r="M44" s="309">
        <v>15</v>
      </c>
      <c r="N44" s="309"/>
      <c r="O44" s="309">
        <v>15</v>
      </c>
      <c r="P44" s="308"/>
      <c r="Q44" s="309"/>
      <c r="R44" s="309">
        <v>15</v>
      </c>
      <c r="S44" s="308"/>
      <c r="T44" s="309"/>
    </row>
    <row r="45" spans="1:20" ht="60" customHeight="1" thickBot="1">
      <c r="A45" s="319"/>
      <c r="B45" s="320"/>
      <c r="C45" s="320"/>
      <c r="D45" s="320"/>
      <c r="E45" s="321"/>
      <c r="F45" s="314" t="s">
        <v>109</v>
      </c>
      <c r="G45" s="315"/>
      <c r="H45" s="137">
        <v>0</v>
      </c>
      <c r="I45" s="311"/>
      <c r="J45" s="311"/>
      <c r="K45" s="311"/>
      <c r="L45" s="311"/>
      <c r="M45" s="311"/>
      <c r="N45" s="311"/>
      <c r="O45" s="311"/>
      <c r="P45" s="310"/>
      <c r="Q45" s="311"/>
      <c r="R45" s="311"/>
      <c r="S45" s="310"/>
      <c r="T45" s="311"/>
    </row>
    <row r="46" spans="1:20" ht="79.5" customHeight="1">
      <c r="A46" s="316" t="s">
        <v>160</v>
      </c>
      <c r="B46" s="317"/>
      <c r="C46" s="317"/>
      <c r="D46" s="317"/>
      <c r="E46" s="318"/>
      <c r="F46" s="322" t="s">
        <v>91</v>
      </c>
      <c r="G46" s="323"/>
      <c r="H46" s="136">
        <v>15</v>
      </c>
      <c r="I46" s="309">
        <v>15</v>
      </c>
      <c r="J46" s="309"/>
      <c r="K46" s="309">
        <v>15</v>
      </c>
      <c r="L46" s="309"/>
      <c r="M46" s="309">
        <v>5</v>
      </c>
      <c r="N46" s="309"/>
      <c r="O46" s="309">
        <v>5</v>
      </c>
      <c r="P46" s="308"/>
      <c r="Q46" s="309"/>
      <c r="R46" s="309">
        <v>5</v>
      </c>
      <c r="S46" s="308"/>
      <c r="T46" s="309"/>
    </row>
    <row r="47" spans="1:20" ht="79.5" customHeight="1" thickBot="1">
      <c r="A47" s="319"/>
      <c r="B47" s="320"/>
      <c r="C47" s="320"/>
      <c r="D47" s="320"/>
      <c r="E47" s="321"/>
      <c r="F47" s="314" t="s">
        <v>92</v>
      </c>
      <c r="G47" s="315"/>
      <c r="H47" s="137">
        <v>5</v>
      </c>
      <c r="I47" s="311"/>
      <c r="J47" s="311"/>
      <c r="K47" s="311"/>
      <c r="L47" s="311"/>
      <c r="M47" s="311"/>
      <c r="N47" s="311"/>
      <c r="O47" s="311"/>
      <c r="P47" s="310"/>
      <c r="Q47" s="311"/>
      <c r="R47" s="311"/>
      <c r="S47" s="310"/>
      <c r="T47" s="311"/>
    </row>
    <row r="48" spans="1:20" ht="60" customHeight="1">
      <c r="A48" s="316" t="s">
        <v>179</v>
      </c>
      <c r="B48" s="317"/>
      <c r="C48" s="317"/>
      <c r="D48" s="317"/>
      <c r="E48" s="318"/>
      <c r="F48" s="322" t="s">
        <v>93</v>
      </c>
      <c r="G48" s="323"/>
      <c r="H48" s="136">
        <v>10</v>
      </c>
      <c r="I48" s="309">
        <v>10</v>
      </c>
      <c r="J48" s="309"/>
      <c r="K48" s="309">
        <v>10</v>
      </c>
      <c r="L48" s="309"/>
      <c r="M48" s="309">
        <v>10</v>
      </c>
      <c r="N48" s="309"/>
      <c r="O48" s="309">
        <v>10</v>
      </c>
      <c r="P48" s="308"/>
      <c r="Q48" s="309"/>
      <c r="R48" s="309">
        <v>10</v>
      </c>
      <c r="S48" s="312"/>
      <c r="T48" s="313"/>
    </row>
    <row r="49" spans="1:20" ht="60" customHeight="1">
      <c r="A49" s="378"/>
      <c r="B49" s="291"/>
      <c r="C49" s="291"/>
      <c r="D49" s="291"/>
      <c r="E49" s="379"/>
      <c r="F49" s="354" t="s">
        <v>94</v>
      </c>
      <c r="G49" s="355"/>
      <c r="H49" s="139">
        <v>5</v>
      </c>
      <c r="I49" s="313"/>
      <c r="J49" s="313"/>
      <c r="K49" s="313"/>
      <c r="L49" s="313"/>
      <c r="M49" s="313"/>
      <c r="N49" s="313"/>
      <c r="O49" s="313"/>
      <c r="P49" s="312"/>
      <c r="Q49" s="313"/>
      <c r="R49" s="313"/>
      <c r="S49" s="312"/>
      <c r="T49" s="313"/>
    </row>
    <row r="50" spans="1:20" ht="60" customHeight="1" thickBot="1">
      <c r="A50" s="319"/>
      <c r="B50" s="320"/>
      <c r="C50" s="320"/>
      <c r="D50" s="320"/>
      <c r="E50" s="321"/>
      <c r="F50" s="314" t="s">
        <v>95</v>
      </c>
      <c r="G50" s="315"/>
      <c r="H50" s="137">
        <v>0</v>
      </c>
      <c r="I50" s="311"/>
      <c r="J50" s="311"/>
      <c r="K50" s="311"/>
      <c r="L50" s="311"/>
      <c r="M50" s="311"/>
      <c r="N50" s="311"/>
      <c r="O50" s="311"/>
      <c r="P50" s="310"/>
      <c r="Q50" s="311"/>
      <c r="R50" s="311"/>
      <c r="S50" s="310"/>
      <c r="T50" s="311"/>
    </row>
    <row r="51" spans="1:20" ht="30" customHeight="1">
      <c r="A51" s="284" t="s">
        <v>96</v>
      </c>
      <c r="B51" s="284"/>
      <c r="C51" s="284"/>
      <c r="D51" s="284"/>
      <c r="E51" s="284"/>
      <c r="F51" s="284"/>
      <c r="G51" s="284"/>
      <c r="H51" s="140">
        <f>H35+H37+H39+H41+H44+H46+H48</f>
        <v>100</v>
      </c>
      <c r="I51" s="285">
        <f>SUM(I35:I50)</f>
        <v>100</v>
      </c>
      <c r="J51" s="286"/>
      <c r="K51" s="285">
        <f>SUM(K35:K50)</f>
        <v>95</v>
      </c>
      <c r="L51" s="286"/>
      <c r="M51" s="285">
        <f>SUM(M35:M50)</f>
        <v>90</v>
      </c>
      <c r="N51" s="286"/>
      <c r="O51" s="287">
        <f>SUM(O35:O50)</f>
        <v>90</v>
      </c>
      <c r="P51" s="287"/>
      <c r="Q51" s="287"/>
      <c r="R51" s="287">
        <f>SUM(R35:R50)</f>
        <v>90</v>
      </c>
      <c r="S51" s="287"/>
      <c r="T51" s="287"/>
    </row>
    <row r="52" spans="1:20" ht="60" customHeight="1">
      <c r="A52" s="290" t="s">
        <v>155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</row>
    <row r="53" spans="1:20" ht="106.5" customHeight="1">
      <c r="A53" s="304" t="s">
        <v>80</v>
      </c>
      <c r="B53" s="304"/>
      <c r="C53" s="304"/>
      <c r="D53" s="304"/>
      <c r="E53" s="304"/>
      <c r="F53" s="304"/>
      <c r="G53" s="304"/>
      <c r="H53" s="134" t="s">
        <v>81</v>
      </c>
      <c r="I53" s="135" t="s">
        <v>82</v>
      </c>
      <c r="J53" s="119" t="s">
        <v>144</v>
      </c>
      <c r="K53" s="135" t="s">
        <v>83</v>
      </c>
      <c r="L53" s="119" t="s">
        <v>144</v>
      </c>
      <c r="M53" s="135" t="s">
        <v>84</v>
      </c>
      <c r="N53" s="119" t="s">
        <v>144</v>
      </c>
      <c r="O53" s="119" t="s">
        <v>85</v>
      </c>
      <c r="P53" s="305" t="s">
        <v>144</v>
      </c>
      <c r="Q53" s="306"/>
      <c r="R53" s="119" t="s">
        <v>86</v>
      </c>
      <c r="S53" s="307" t="s">
        <v>144</v>
      </c>
      <c r="T53" s="307"/>
    </row>
    <row r="54" spans="1:20" ht="60" customHeight="1">
      <c r="A54" s="291" t="s">
        <v>145</v>
      </c>
      <c r="B54" s="291"/>
      <c r="C54" s="291"/>
      <c r="D54" s="291"/>
      <c r="E54" s="291"/>
      <c r="F54" s="282" t="s">
        <v>159</v>
      </c>
      <c r="G54" s="282"/>
      <c r="H54" s="141">
        <v>100</v>
      </c>
      <c r="I54" s="301">
        <v>50</v>
      </c>
      <c r="J54" s="324"/>
      <c r="K54" s="301">
        <v>50</v>
      </c>
      <c r="L54" s="301"/>
      <c r="M54" s="301">
        <v>100</v>
      </c>
      <c r="N54" s="324"/>
      <c r="O54" s="301">
        <v>50</v>
      </c>
      <c r="P54" s="301"/>
      <c r="Q54" s="301"/>
      <c r="R54" s="301">
        <v>100</v>
      </c>
      <c r="S54" s="301"/>
      <c r="T54" s="301"/>
    </row>
    <row r="55" spans="1:20" ht="60" customHeight="1">
      <c r="A55" s="291"/>
      <c r="B55" s="291"/>
      <c r="C55" s="291"/>
      <c r="D55" s="291"/>
      <c r="E55" s="291"/>
      <c r="F55" s="282" t="s">
        <v>146</v>
      </c>
      <c r="G55" s="282"/>
      <c r="H55" s="141">
        <v>50</v>
      </c>
      <c r="I55" s="301"/>
      <c r="J55" s="325"/>
      <c r="K55" s="301"/>
      <c r="L55" s="301"/>
      <c r="M55" s="301"/>
      <c r="N55" s="325"/>
      <c r="O55" s="301"/>
      <c r="P55" s="301"/>
      <c r="Q55" s="301"/>
      <c r="R55" s="301"/>
      <c r="S55" s="301"/>
      <c r="T55" s="301"/>
    </row>
    <row r="56" spans="1:20" ht="60" customHeight="1">
      <c r="A56" s="291"/>
      <c r="B56" s="291"/>
      <c r="C56" s="291"/>
      <c r="D56" s="291"/>
      <c r="E56" s="291"/>
      <c r="F56" s="282" t="s">
        <v>147</v>
      </c>
      <c r="G56" s="282"/>
      <c r="H56" s="141">
        <v>0</v>
      </c>
      <c r="I56" s="301"/>
      <c r="J56" s="326"/>
      <c r="K56" s="301"/>
      <c r="L56" s="301"/>
      <c r="M56" s="301"/>
      <c r="N56" s="326"/>
      <c r="O56" s="301"/>
      <c r="P56" s="301"/>
      <c r="Q56" s="301"/>
      <c r="R56" s="301"/>
      <c r="S56" s="301"/>
      <c r="T56" s="301"/>
    </row>
    <row r="57" spans="1:20" ht="30" customHeight="1">
      <c r="A57" s="288" t="s">
        <v>96</v>
      </c>
      <c r="B57" s="288"/>
      <c r="C57" s="288"/>
      <c r="D57" s="288"/>
      <c r="E57" s="288"/>
      <c r="F57" s="288"/>
      <c r="G57" s="288"/>
      <c r="H57" s="288"/>
      <c r="I57" s="289">
        <f>I54</f>
        <v>50</v>
      </c>
      <c r="J57" s="289"/>
      <c r="K57" s="289">
        <f>K54</f>
        <v>50</v>
      </c>
      <c r="L57" s="289"/>
      <c r="M57" s="289">
        <f>M54</f>
        <v>100</v>
      </c>
      <c r="N57" s="289"/>
      <c r="O57" s="287">
        <f>O54</f>
        <v>50</v>
      </c>
      <c r="P57" s="287"/>
      <c r="Q57" s="287"/>
      <c r="R57" s="287">
        <f>R54</f>
        <v>100</v>
      </c>
      <c r="S57" s="287"/>
      <c r="T57" s="287"/>
    </row>
    <row r="58" spans="1:20" ht="60" customHeight="1">
      <c r="A58" s="290" t="s">
        <v>153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</row>
    <row r="59" spans="1:20" ht="60" customHeight="1">
      <c r="A59" s="291" t="s">
        <v>156</v>
      </c>
      <c r="B59" s="291"/>
      <c r="C59" s="291"/>
      <c r="D59" s="291"/>
      <c r="E59" s="291"/>
      <c r="F59" s="292" t="s">
        <v>150</v>
      </c>
      <c r="G59" s="293"/>
      <c r="H59" s="294"/>
      <c r="I59" s="295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296"/>
      <c r="K59" s="295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296"/>
      <c r="M59" s="295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296"/>
      <c r="O59" s="295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381"/>
      <c r="Q59" s="381"/>
      <c r="R59" s="295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381"/>
      <c r="T59" s="381"/>
    </row>
    <row r="60" spans="1:20" ht="60" customHeight="1">
      <c r="A60" s="291"/>
      <c r="B60" s="291"/>
      <c r="C60" s="291"/>
      <c r="D60" s="291"/>
      <c r="E60" s="291"/>
      <c r="F60" s="292" t="s">
        <v>151</v>
      </c>
      <c r="G60" s="293"/>
      <c r="H60" s="294"/>
      <c r="I60" s="297"/>
      <c r="J60" s="298"/>
      <c r="K60" s="297"/>
      <c r="L60" s="298"/>
      <c r="M60" s="297"/>
      <c r="N60" s="298"/>
      <c r="O60" s="297"/>
      <c r="P60" s="382"/>
      <c r="Q60" s="382"/>
      <c r="R60" s="297"/>
      <c r="S60" s="382"/>
      <c r="T60" s="382"/>
    </row>
    <row r="61" spans="1:20" ht="60" customHeight="1">
      <c r="A61" s="291"/>
      <c r="B61" s="291"/>
      <c r="C61" s="291"/>
      <c r="D61" s="291"/>
      <c r="E61" s="291"/>
      <c r="F61" s="292" t="s">
        <v>152</v>
      </c>
      <c r="G61" s="293"/>
      <c r="H61" s="294"/>
      <c r="I61" s="299"/>
      <c r="J61" s="300"/>
      <c r="K61" s="299"/>
      <c r="L61" s="300"/>
      <c r="M61" s="299"/>
      <c r="N61" s="300"/>
      <c r="O61" s="299"/>
      <c r="P61" s="383"/>
      <c r="Q61" s="383"/>
      <c r="R61" s="299"/>
      <c r="S61" s="383"/>
      <c r="T61" s="383"/>
    </row>
    <row r="62" spans="1:21" ht="60" customHeight="1">
      <c r="A62" s="290" t="s">
        <v>148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142"/>
    </row>
    <row r="63" spans="1:20" ht="60" customHeight="1">
      <c r="A63" s="291" t="s">
        <v>149</v>
      </c>
      <c r="B63" s="291"/>
      <c r="C63" s="291"/>
      <c r="D63" s="291"/>
      <c r="E63" s="291"/>
      <c r="F63" s="282" t="s">
        <v>150</v>
      </c>
      <c r="G63" s="282"/>
      <c r="H63" s="141">
        <v>100</v>
      </c>
      <c r="I63" s="283" t="str">
        <f>IF(SUM(I59:T61)=0,"BAJO",IF(SUM(I59:T61)/COUNTIF(I59:T61,"&gt;0")&lt;50,"BAJO",IF(SUM(I59:T61)/COUNTIF(I59:T61,"&gt;0")=100,"FUERTE",IF(SUM(I59:T61)/COUNTIF(I59:T61,"&gt;0")&lt;=99,"MODERADO"))))</f>
        <v>MODERADO</v>
      </c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</row>
    <row r="64" spans="1:20" ht="60" customHeight="1">
      <c r="A64" s="291"/>
      <c r="B64" s="291"/>
      <c r="C64" s="291"/>
      <c r="D64" s="291"/>
      <c r="E64" s="291"/>
      <c r="F64" s="282" t="s">
        <v>151</v>
      </c>
      <c r="G64" s="282"/>
      <c r="H64" s="141">
        <v>50</v>
      </c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</row>
    <row r="65" spans="1:20" ht="60" customHeight="1">
      <c r="A65" s="291"/>
      <c r="B65" s="291"/>
      <c r="C65" s="291"/>
      <c r="D65" s="291"/>
      <c r="E65" s="291"/>
      <c r="F65" s="282" t="s">
        <v>152</v>
      </c>
      <c r="G65" s="282"/>
      <c r="H65" s="141">
        <v>0</v>
      </c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</row>
    <row r="66" spans="1:20" ht="30" customHeight="1">
      <c r="A66" s="143"/>
      <c r="B66" s="143"/>
      <c r="C66" s="143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3"/>
      <c r="P66" s="113"/>
      <c r="Q66" s="113"/>
      <c r="R66" s="113"/>
      <c r="S66" s="113"/>
      <c r="T66" s="113"/>
    </row>
    <row r="67" spans="1:20" ht="30" customHeight="1">
      <c r="A67" s="111"/>
      <c r="B67" s="111"/>
      <c r="C67" s="144"/>
      <c r="D67" s="144"/>
      <c r="E67" s="144"/>
      <c r="F67" s="144"/>
      <c r="G67" s="144"/>
      <c r="H67" s="144"/>
      <c r="I67" s="144"/>
      <c r="J67" s="145"/>
      <c r="K67" s="145"/>
      <c r="L67" s="146"/>
      <c r="M67" s="146"/>
      <c r="N67" s="129"/>
      <c r="O67" s="129"/>
      <c r="P67" s="129"/>
      <c r="Q67" s="129"/>
      <c r="R67" s="129"/>
      <c r="S67" s="129"/>
      <c r="T67" s="129"/>
    </row>
    <row r="68" spans="1:20" ht="30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47"/>
      <c r="L68" s="147"/>
      <c r="M68" s="129"/>
      <c r="N68" s="129"/>
      <c r="O68" s="129"/>
      <c r="P68" s="129"/>
      <c r="Q68" s="129"/>
      <c r="R68" s="129"/>
      <c r="S68" s="129"/>
      <c r="T68" s="129"/>
    </row>
    <row r="69" spans="1:20" ht="69" customHeight="1">
      <c r="A69" s="384" t="s">
        <v>97</v>
      </c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</row>
    <row r="70" spans="1:20" ht="30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3"/>
      <c r="P70" s="113"/>
      <c r="Q70" s="113"/>
      <c r="R70" s="113"/>
      <c r="S70" s="113"/>
      <c r="T70" s="113"/>
    </row>
    <row r="71" spans="1:20" s="148" customFormat="1" ht="49.5" customHeight="1">
      <c r="A71" s="380" t="s">
        <v>1</v>
      </c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</row>
    <row r="72" spans="1:20" s="148" customFormat="1" ht="49.5" customHeight="1">
      <c r="A72" s="282" t="s">
        <v>98</v>
      </c>
      <c r="B72" s="282"/>
      <c r="C72" s="282"/>
      <c r="D72" s="282"/>
      <c r="E72" s="282"/>
      <c r="F72" s="282"/>
      <c r="G72" s="282"/>
      <c r="H72" s="282" t="s">
        <v>99</v>
      </c>
      <c r="I72" s="282"/>
      <c r="J72" s="282"/>
      <c r="K72" s="282"/>
      <c r="L72" s="282"/>
      <c r="M72" s="282"/>
      <c r="N72" s="282"/>
      <c r="O72" s="282" t="s">
        <v>100</v>
      </c>
      <c r="P72" s="282"/>
      <c r="Q72" s="282"/>
      <c r="R72" s="282"/>
      <c r="S72" s="282"/>
      <c r="T72" s="282"/>
    </row>
    <row r="73" spans="1:20" s="148" customFormat="1" ht="49.5" customHeight="1">
      <c r="A73" s="385">
        <f>G10</f>
        <v>3</v>
      </c>
      <c r="B73" s="385"/>
      <c r="C73" s="385"/>
      <c r="D73" s="385"/>
      <c r="E73" s="385"/>
      <c r="F73" s="385"/>
      <c r="G73" s="385"/>
      <c r="H73" s="386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386"/>
      <c r="J73" s="386"/>
      <c r="K73" s="386"/>
      <c r="L73" s="386"/>
      <c r="M73" s="386"/>
      <c r="N73" s="386"/>
      <c r="O73" s="356">
        <f>IF(A73-H73=0,"1",A73-H73)</f>
        <v>2</v>
      </c>
      <c r="P73" s="356"/>
      <c r="Q73" s="356"/>
      <c r="R73" s="356"/>
      <c r="S73" s="356"/>
      <c r="T73" s="356"/>
    </row>
    <row r="74" spans="1:14" s="148" customFormat="1" ht="49.5" customHeight="1">
      <c r="A74" s="149"/>
      <c r="B74" s="149"/>
      <c r="C74" s="150"/>
      <c r="D74" s="150"/>
      <c r="E74" s="151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1:20" s="148" customFormat="1" ht="49.5" customHeight="1">
      <c r="A75" s="387" t="s">
        <v>101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</row>
    <row r="76" spans="1:20" s="148" customFormat="1" ht="49.5" customHeight="1">
      <c r="A76" s="282" t="s">
        <v>102</v>
      </c>
      <c r="B76" s="282"/>
      <c r="C76" s="282"/>
      <c r="D76" s="282"/>
      <c r="E76" s="282"/>
      <c r="F76" s="282"/>
      <c r="G76" s="282"/>
      <c r="H76" s="282" t="s">
        <v>99</v>
      </c>
      <c r="I76" s="282"/>
      <c r="J76" s="282"/>
      <c r="K76" s="282"/>
      <c r="L76" s="282"/>
      <c r="M76" s="282"/>
      <c r="N76" s="282"/>
      <c r="O76" s="282" t="s">
        <v>103</v>
      </c>
      <c r="P76" s="282"/>
      <c r="Q76" s="282"/>
      <c r="R76" s="282"/>
      <c r="S76" s="282"/>
      <c r="T76" s="282"/>
    </row>
    <row r="77" spans="1:20" s="148" customFormat="1" ht="49.5" customHeight="1">
      <c r="A77" s="385">
        <f>G11</f>
        <v>3</v>
      </c>
      <c r="B77" s="385"/>
      <c r="C77" s="385"/>
      <c r="D77" s="385"/>
      <c r="E77" s="385"/>
      <c r="F77" s="385"/>
      <c r="G77" s="385"/>
      <c r="H77" s="388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388"/>
      <c r="J77" s="388"/>
      <c r="K77" s="388"/>
      <c r="L77" s="388"/>
      <c r="M77" s="388"/>
      <c r="N77" s="388"/>
      <c r="O77" s="385">
        <f>IF(A77-H77=0,"1",A77-H77)</f>
        <v>2</v>
      </c>
      <c r="P77" s="385"/>
      <c r="Q77" s="385"/>
      <c r="R77" s="385"/>
      <c r="S77" s="385"/>
      <c r="T77" s="385"/>
    </row>
    <row r="78" spans="1:14" s="148" customFormat="1" ht="49.5" customHeight="1">
      <c r="A78" s="153"/>
      <c r="B78" s="153"/>
      <c r="C78" s="153"/>
      <c r="D78" s="153"/>
      <c r="E78" s="153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20" s="148" customFormat="1" ht="49.5" customHeight="1">
      <c r="A79" s="380" t="s">
        <v>104</v>
      </c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</row>
    <row r="80" spans="1:20" s="148" customFormat="1" ht="49.5" customHeight="1">
      <c r="A80" s="282" t="s">
        <v>100</v>
      </c>
      <c r="B80" s="282"/>
      <c r="C80" s="282"/>
      <c r="D80" s="282"/>
      <c r="E80" s="282"/>
      <c r="F80" s="282"/>
      <c r="G80" s="282"/>
      <c r="H80" s="282" t="s">
        <v>103</v>
      </c>
      <c r="I80" s="282"/>
      <c r="J80" s="282"/>
      <c r="K80" s="282"/>
      <c r="L80" s="282"/>
      <c r="M80" s="282"/>
      <c r="N80" s="282"/>
      <c r="O80" s="282" t="s">
        <v>105</v>
      </c>
      <c r="P80" s="282"/>
      <c r="Q80" s="282"/>
      <c r="R80" s="282"/>
      <c r="S80" s="282"/>
      <c r="T80" s="282"/>
    </row>
    <row r="81" spans="1:20" s="148" customFormat="1" ht="49.5" customHeight="1">
      <c r="A81" s="385">
        <f>O73</f>
        <v>2</v>
      </c>
      <c r="B81" s="385"/>
      <c r="C81" s="385"/>
      <c r="D81" s="385"/>
      <c r="E81" s="385"/>
      <c r="F81" s="385"/>
      <c r="G81" s="385"/>
      <c r="H81" s="385">
        <f>O77</f>
        <v>2</v>
      </c>
      <c r="I81" s="385"/>
      <c r="J81" s="385"/>
      <c r="K81" s="385"/>
      <c r="L81" s="385"/>
      <c r="M81" s="385"/>
      <c r="N81" s="385"/>
      <c r="O81" s="386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BAJO</v>
      </c>
      <c r="P81" s="386"/>
      <c r="Q81" s="386"/>
      <c r="R81" s="386"/>
      <c r="S81" s="386"/>
      <c r="T81" s="386"/>
    </row>
    <row r="82" spans="1:20" ht="16.5">
      <c r="A82" s="154"/>
      <c r="B82" s="154"/>
      <c r="C82" s="154"/>
      <c r="D82" s="155"/>
      <c r="E82" s="155"/>
      <c r="F82" s="156"/>
      <c r="G82" s="156"/>
      <c r="H82" s="156"/>
      <c r="I82" s="156"/>
      <c r="J82" s="156"/>
      <c r="K82" s="156"/>
      <c r="L82" s="156"/>
      <c r="M82" s="156"/>
      <c r="N82" s="156"/>
      <c r="O82" s="157"/>
      <c r="P82" s="157"/>
      <c r="Q82" s="157"/>
      <c r="R82" s="157"/>
      <c r="S82" s="157"/>
      <c r="T82" s="157"/>
    </row>
  </sheetData>
  <sheetProtection/>
  <mergeCells count="205">
    <mergeCell ref="A71:T71"/>
    <mergeCell ref="O59:Q61"/>
    <mergeCell ref="R59:T61"/>
    <mergeCell ref="A69:T69"/>
    <mergeCell ref="R16:T16"/>
    <mergeCell ref="A79:T79"/>
    <mergeCell ref="A80:G80"/>
    <mergeCell ref="A81:G81"/>
    <mergeCell ref="H80:N80"/>
    <mergeCell ref="H81:N81"/>
    <mergeCell ref="O80:T80"/>
    <mergeCell ref="O81:T81"/>
    <mergeCell ref="A75:T75"/>
    <mergeCell ref="A72:G72"/>
    <mergeCell ref="H72:N72"/>
    <mergeCell ref="A76:G76"/>
    <mergeCell ref="A77:G77"/>
    <mergeCell ref="H76:N76"/>
    <mergeCell ref="H77:N77"/>
    <mergeCell ref="O76:T76"/>
    <mergeCell ref="O77:T77"/>
    <mergeCell ref="O72:T72"/>
    <mergeCell ref="A73:G73"/>
    <mergeCell ref="H73:N73"/>
    <mergeCell ref="O73:T73"/>
    <mergeCell ref="R48:R50"/>
    <mergeCell ref="S48:T50"/>
    <mergeCell ref="A52:T52"/>
    <mergeCell ref="G15:N17"/>
    <mergeCell ref="H18:N18"/>
    <mergeCell ref="H19:N19"/>
    <mergeCell ref="H20:N20"/>
    <mergeCell ref="H21:N21"/>
    <mergeCell ref="M57:N57"/>
    <mergeCell ref="M46:M47"/>
    <mergeCell ref="N46:N47"/>
    <mergeCell ref="F47:G47"/>
    <mergeCell ref="M44:M45"/>
    <mergeCell ref="A30:G30"/>
    <mergeCell ref="A25:G25"/>
    <mergeCell ref="A26:G26"/>
    <mergeCell ref="A27:G27"/>
    <mergeCell ref="A28:G28"/>
    <mergeCell ref="A29:G29"/>
    <mergeCell ref="A15:F17"/>
    <mergeCell ref="O15:T15"/>
    <mergeCell ref="O16:Q16"/>
    <mergeCell ref="A48:E50"/>
    <mergeCell ref="F48:G48"/>
    <mergeCell ref="I48:I50"/>
    <mergeCell ref="J48:J50"/>
    <mergeCell ref="K48:K50"/>
    <mergeCell ref="L48:L50"/>
    <mergeCell ref="F49:G49"/>
    <mergeCell ref="F50:G50"/>
    <mergeCell ref="O57:Q57"/>
    <mergeCell ref="M48:M50"/>
    <mergeCell ref="N48:N50"/>
    <mergeCell ref="O48:O50"/>
    <mergeCell ref="P48:Q50"/>
    <mergeCell ref="N54:N56"/>
    <mergeCell ref="O54:O56"/>
    <mergeCell ref="L54:L56"/>
    <mergeCell ref="M54:M56"/>
    <mergeCell ref="P54:Q56"/>
    <mergeCell ref="A39:E40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A44:E45"/>
    <mergeCell ref="F44:G44"/>
    <mergeCell ref="I44:I45"/>
    <mergeCell ref="J44:J45"/>
    <mergeCell ref="K44:K45"/>
    <mergeCell ref="L44:L45"/>
    <mergeCell ref="F45:G45"/>
    <mergeCell ref="A41:E43"/>
    <mergeCell ref="F41:G41"/>
    <mergeCell ref="I41:I43"/>
    <mergeCell ref="J41:J43"/>
    <mergeCell ref="K41:K43"/>
    <mergeCell ref="L41:L43"/>
    <mergeCell ref="F43:G43"/>
    <mergeCell ref="F42:G42"/>
    <mergeCell ref="M41:M43"/>
    <mergeCell ref="N41:N43"/>
    <mergeCell ref="O41:O43"/>
    <mergeCell ref="P41:Q43"/>
    <mergeCell ref="O39:O40"/>
    <mergeCell ref="P39:Q40"/>
    <mergeCell ref="R39:R40"/>
    <mergeCell ref="F39:G39"/>
    <mergeCell ref="I39:I40"/>
    <mergeCell ref="J39:J40"/>
    <mergeCell ref="K39:K40"/>
    <mergeCell ref="L39:L40"/>
    <mergeCell ref="F40:G40"/>
    <mergeCell ref="M39:M40"/>
    <mergeCell ref="S39:T40"/>
    <mergeCell ref="N44:N45"/>
    <mergeCell ref="O44:O45"/>
    <mergeCell ref="P44:Q45"/>
    <mergeCell ref="R41:R43"/>
    <mergeCell ref="S41:T43"/>
    <mergeCell ref="R44:R45"/>
    <mergeCell ref="S44:T45"/>
    <mergeCell ref="N35:N36"/>
    <mergeCell ref="O35:O36"/>
    <mergeCell ref="S37:T38"/>
    <mergeCell ref="P37:Q38"/>
    <mergeCell ref="R37:R38"/>
    <mergeCell ref="O37:O38"/>
    <mergeCell ref="N39:N40"/>
    <mergeCell ref="S34:T34"/>
    <mergeCell ref="A33:T33"/>
    <mergeCell ref="A9:T9"/>
    <mergeCell ref="A10:F10"/>
    <mergeCell ref="G10:I10"/>
    <mergeCell ref="J10:T10"/>
    <mergeCell ref="A11:F11"/>
    <mergeCell ref="G11:I11"/>
    <mergeCell ref="J11:T11"/>
    <mergeCell ref="A22:F22"/>
    <mergeCell ref="A32:T32"/>
    <mergeCell ref="H22:N22"/>
    <mergeCell ref="A19:F19"/>
    <mergeCell ref="A34:G34"/>
    <mergeCell ref="P34:Q34"/>
    <mergeCell ref="F35:G35"/>
    <mergeCell ref="I35:I36"/>
    <mergeCell ref="J35:J36"/>
    <mergeCell ref="K35:K36"/>
    <mergeCell ref="L35:L36"/>
    <mergeCell ref="M35:M36"/>
    <mergeCell ref="F38:G38"/>
    <mergeCell ref="M37:M38"/>
    <mergeCell ref="N37:N38"/>
    <mergeCell ref="I37:I38"/>
    <mergeCell ref="J37:J38"/>
    <mergeCell ref="K37:K38"/>
    <mergeCell ref="L37:L38"/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S54:T56"/>
    <mergeCell ref="F55:G55"/>
    <mergeCell ref="F56:G56"/>
    <mergeCell ref="A13:T13"/>
    <mergeCell ref="A14:T14"/>
    <mergeCell ref="A53:G53"/>
    <mergeCell ref="P53:Q53"/>
    <mergeCell ref="S53:T53"/>
    <mergeCell ref="P35:Q36"/>
    <mergeCell ref="R35:R36"/>
    <mergeCell ref="S35:T36"/>
    <mergeCell ref="F36:G36"/>
    <mergeCell ref="A37:E38"/>
    <mergeCell ref="F37:G37"/>
    <mergeCell ref="A35:E36"/>
    <mergeCell ref="A54:E56"/>
    <mergeCell ref="F54:G54"/>
    <mergeCell ref="I54:I56"/>
    <mergeCell ref="J54:J56"/>
    <mergeCell ref="K54:K56"/>
    <mergeCell ref="R54:R56"/>
    <mergeCell ref="A20:F20"/>
    <mergeCell ref="A21:F21"/>
    <mergeCell ref="A18:F18"/>
    <mergeCell ref="F64:G64"/>
    <mergeCell ref="F65:G65"/>
    <mergeCell ref="I63:T65"/>
    <mergeCell ref="A51:G51"/>
    <mergeCell ref="I51:J51"/>
    <mergeCell ref="K51:L51"/>
    <mergeCell ref="M51:N51"/>
    <mergeCell ref="O51:Q51"/>
    <mergeCell ref="R51:T51"/>
    <mergeCell ref="A57:H57"/>
    <mergeCell ref="I57:J57"/>
    <mergeCell ref="K57:L57"/>
    <mergeCell ref="A62:T62"/>
    <mergeCell ref="A63:E65"/>
    <mergeCell ref="F63:G63"/>
    <mergeCell ref="A58:T58"/>
    <mergeCell ref="A59:E61"/>
    <mergeCell ref="R57:T57"/>
    <mergeCell ref="F59:H59"/>
    <mergeCell ref="F60:H60"/>
    <mergeCell ref="F61:H61"/>
    <mergeCell ref="I59:J61"/>
    <mergeCell ref="K59:L61"/>
    <mergeCell ref="M59:N61"/>
  </mergeCells>
  <conditionalFormatting sqref="J11">
    <cfRule type="expression" priority="20" dxfId="1" stopIfTrue="1">
      <formula>LEFT(J11,4)="ALTO"</formula>
    </cfRule>
    <cfRule type="expression" priority="21" dxfId="2" stopIfTrue="1">
      <formula>LEFT(J11,8)="MODERADO"</formula>
    </cfRule>
    <cfRule type="expression" priority="22" dxfId="3" stopIfTrue="1">
      <formula>LEFT(J11,7)="EXTREMO"</formula>
    </cfRule>
    <cfRule type="expression" priority="23" dxfId="7" stopIfTrue="1">
      <formula>LEFT(J11,4)="BAJO"</formula>
    </cfRule>
  </conditionalFormatting>
  <conditionalFormatting sqref="O81">
    <cfRule type="expression" priority="16" dxfId="1" stopIfTrue="1">
      <formula>LEFT(O81,4)="ALTO"</formula>
    </cfRule>
    <cfRule type="expression" priority="17" dxfId="2" stopIfTrue="1">
      <formula>LEFT(O81,8)="MODERADO"</formula>
    </cfRule>
    <cfRule type="expression" priority="18" dxfId="3" stopIfTrue="1">
      <formula>LEFT(O81,7)="EXTREMO"</formula>
    </cfRule>
    <cfRule type="expression" priority="19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>
    <tabColor theme="5"/>
  </sheetPr>
  <dimension ref="A1:U82"/>
  <sheetViews>
    <sheetView view="pageBreakPreview" zoomScale="30" zoomScaleNormal="70" zoomScaleSheetLayoutView="30" zoomScalePageLayoutView="0" workbookViewId="0" topLeftCell="F62">
      <selection activeCell="D73" sqref="D73:D77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 t="e">
        <f>'MAPA DE RIESGOS'!#REF!</f>
        <v>#REF!</v>
      </c>
      <c r="B7" s="397" t="e">
        <f>'MAPA DE RIESGOS'!#REF!</f>
        <v>#REF!</v>
      </c>
      <c r="C7" s="398"/>
      <c r="D7" s="397" t="e">
        <f>'MAPA DE RIESGOS'!#REF!</f>
        <v>#REF!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409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 t="e">
        <f>'MAPA DE RIESGOS'!#REF!</f>
        <v>#REF!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 t="e">
        <f>('MAPA DE RIESGOS'!#REF!)*1</f>
        <v>#REF!</v>
      </c>
      <c r="H11" s="403"/>
      <c r="I11" s="403"/>
      <c r="J11" s="404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 t="e">
        <f>'MAPA DE RIESGOS'!#REF!</f>
        <v>#REF!</v>
      </c>
      <c r="B18" s="506"/>
      <c r="C18" s="506"/>
      <c r="D18" s="506"/>
      <c r="E18" s="506"/>
      <c r="F18" s="507"/>
      <c r="G18" s="94" t="s">
        <v>74</v>
      </c>
      <c r="H18" s="505" t="e">
        <f>'MAPA DE RIESGOS'!#REF!</f>
        <v>#REF!</v>
      </c>
      <c r="I18" s="506"/>
      <c r="J18" s="506"/>
      <c r="K18" s="506"/>
      <c r="L18" s="506"/>
      <c r="M18" s="506"/>
      <c r="N18" s="506"/>
      <c r="O18" s="73" t="s">
        <v>196</v>
      </c>
      <c r="P18" s="73"/>
      <c r="Q18" s="72"/>
      <c r="R18" s="72"/>
      <c r="S18" s="72"/>
      <c r="T18" s="72"/>
    </row>
    <row r="19" spans="1:20" ht="49.5" customHeight="1">
      <c r="A19" s="505" t="e">
        <f>'MAPA DE RIESGOS'!#REF!</f>
        <v>#REF!</v>
      </c>
      <c r="B19" s="506"/>
      <c r="C19" s="506"/>
      <c r="D19" s="506"/>
      <c r="E19" s="506"/>
      <c r="F19" s="507"/>
      <c r="G19" s="94" t="s">
        <v>75</v>
      </c>
      <c r="H19" s="505" t="e">
        <f>'MAPA DE RIESGOS'!#REF!</f>
        <v>#REF!</v>
      </c>
      <c r="I19" s="506"/>
      <c r="J19" s="506"/>
      <c r="K19" s="506"/>
      <c r="L19" s="506"/>
      <c r="M19" s="506"/>
      <c r="N19" s="506"/>
      <c r="O19" s="73" t="s">
        <v>196</v>
      </c>
      <c r="P19" s="73"/>
      <c r="Q19" s="72"/>
      <c r="R19" s="72"/>
      <c r="S19" s="72"/>
      <c r="T19" s="72"/>
    </row>
    <row r="20" spans="1:20" ht="49.5" customHeight="1">
      <c r="A20" s="505" t="e">
        <f>'MAPA DE RIESGOS'!#REF!</f>
        <v>#REF!</v>
      </c>
      <c r="B20" s="506"/>
      <c r="C20" s="506"/>
      <c r="D20" s="506"/>
      <c r="E20" s="506"/>
      <c r="F20" s="507"/>
      <c r="G20" s="94" t="s">
        <v>76</v>
      </c>
      <c r="H20" s="505" t="e">
        <f>'MAPA DE RIESGOS'!#REF!</f>
        <v>#REF!</v>
      </c>
      <c r="I20" s="506"/>
      <c r="J20" s="506"/>
      <c r="K20" s="506"/>
      <c r="L20" s="506"/>
      <c r="M20" s="506"/>
      <c r="N20" s="506"/>
      <c r="O20" s="73" t="s">
        <v>196</v>
      </c>
      <c r="P20" s="73"/>
      <c r="Q20" s="72"/>
      <c r="R20" s="72"/>
      <c r="S20" s="72"/>
      <c r="T20" s="72"/>
    </row>
    <row r="21" spans="1:20" ht="49.5" customHeight="1">
      <c r="A21" s="505" t="e">
        <f>'MAPA DE RIESGOS'!#REF!</f>
        <v>#REF!</v>
      </c>
      <c r="B21" s="506"/>
      <c r="C21" s="506"/>
      <c r="D21" s="506"/>
      <c r="E21" s="506"/>
      <c r="F21" s="507"/>
      <c r="G21" s="94" t="s">
        <v>77</v>
      </c>
      <c r="H21" s="505" t="e">
        <f>'MAPA DE RIESGOS'!#REF!</f>
        <v>#REF!</v>
      </c>
      <c r="I21" s="506"/>
      <c r="J21" s="506"/>
      <c r="K21" s="506"/>
      <c r="L21" s="506"/>
      <c r="M21" s="506"/>
      <c r="N21" s="506"/>
      <c r="O21" s="73"/>
      <c r="P21" s="73"/>
      <c r="Q21" s="72"/>
      <c r="R21" s="72" t="s">
        <v>196</v>
      </c>
      <c r="S21" s="72"/>
      <c r="T21" s="72"/>
    </row>
    <row r="22" spans="1:20" ht="49.5" customHeight="1">
      <c r="A22" s="505" t="e">
        <f>'MAPA DE RIESGOS'!#REF!</f>
        <v>#REF!</v>
      </c>
      <c r="B22" s="506"/>
      <c r="C22" s="506"/>
      <c r="D22" s="506"/>
      <c r="E22" s="506"/>
      <c r="F22" s="507"/>
      <c r="G22" s="94" t="s">
        <v>78</v>
      </c>
      <c r="H22" s="505" t="e">
        <f>'MAPA DE RIESGOS'!#REF!</f>
        <v>#REF!</v>
      </c>
      <c r="I22" s="506"/>
      <c r="J22" s="506"/>
      <c r="K22" s="506"/>
      <c r="L22" s="506"/>
      <c r="M22" s="506"/>
      <c r="N22" s="506"/>
      <c r="O22" s="73"/>
      <c r="P22" s="73"/>
      <c r="Q22" s="72"/>
      <c r="R22" s="72" t="s">
        <v>196</v>
      </c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3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2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>
        <v>15</v>
      </c>
      <c r="J35" s="434"/>
      <c r="K35" s="432">
        <v>15</v>
      </c>
      <c r="L35" s="434"/>
      <c r="M35" s="432">
        <v>15</v>
      </c>
      <c r="N35" s="432"/>
      <c r="O35" s="432">
        <v>15</v>
      </c>
      <c r="P35" s="431"/>
      <c r="Q35" s="432"/>
      <c r="R35" s="432">
        <v>15</v>
      </c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56"/>
      <c r="Q36" s="439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>
        <v>15</v>
      </c>
      <c r="J37" s="432"/>
      <c r="K37" s="432">
        <v>15</v>
      </c>
      <c r="L37" s="432"/>
      <c r="M37" s="432">
        <v>15</v>
      </c>
      <c r="N37" s="432"/>
      <c r="O37" s="432">
        <v>15</v>
      </c>
      <c r="P37" s="431"/>
      <c r="Q37" s="432"/>
      <c r="R37" s="432">
        <v>15</v>
      </c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56"/>
      <c r="Q38" s="439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>
        <v>15</v>
      </c>
      <c r="J39" s="432"/>
      <c r="K39" s="432">
        <v>15</v>
      </c>
      <c r="L39" s="432"/>
      <c r="M39" s="432">
        <v>15</v>
      </c>
      <c r="N39" s="432"/>
      <c r="O39" s="432">
        <v>15</v>
      </c>
      <c r="P39" s="431"/>
      <c r="Q39" s="432"/>
      <c r="R39" s="432">
        <v>15</v>
      </c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56"/>
      <c r="Q40" s="439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>
        <v>10</v>
      </c>
      <c r="J41" s="432"/>
      <c r="K41" s="432">
        <v>10</v>
      </c>
      <c r="L41" s="432"/>
      <c r="M41" s="432">
        <v>15</v>
      </c>
      <c r="N41" s="432"/>
      <c r="O41" s="432">
        <v>15</v>
      </c>
      <c r="P41" s="431"/>
      <c r="Q41" s="432"/>
      <c r="R41" s="432">
        <v>15</v>
      </c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56"/>
      <c r="Q43" s="439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>
        <v>15</v>
      </c>
      <c r="J44" s="432"/>
      <c r="K44" s="432">
        <v>15</v>
      </c>
      <c r="L44" s="432"/>
      <c r="M44" s="432">
        <v>15</v>
      </c>
      <c r="N44" s="432"/>
      <c r="O44" s="432">
        <v>15</v>
      </c>
      <c r="P44" s="431"/>
      <c r="Q44" s="432"/>
      <c r="R44" s="432">
        <v>15</v>
      </c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>
        <v>15</v>
      </c>
      <c r="J46" s="432"/>
      <c r="K46" s="432">
        <v>15</v>
      </c>
      <c r="L46" s="432"/>
      <c r="M46" s="432">
        <v>5</v>
      </c>
      <c r="N46" s="432"/>
      <c r="O46" s="432">
        <v>5</v>
      </c>
      <c r="P46" s="431"/>
      <c r="Q46" s="432"/>
      <c r="R46" s="432">
        <v>5</v>
      </c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>
        <v>10</v>
      </c>
      <c r="J48" s="432"/>
      <c r="K48" s="432">
        <v>10</v>
      </c>
      <c r="L48" s="432"/>
      <c r="M48" s="432">
        <v>10</v>
      </c>
      <c r="N48" s="432"/>
      <c r="O48" s="432">
        <v>10</v>
      </c>
      <c r="P48" s="431"/>
      <c r="Q48" s="432"/>
      <c r="R48" s="432">
        <v>10</v>
      </c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95</v>
      </c>
      <c r="J51" s="473"/>
      <c r="K51" s="472">
        <f>SUM(K35:K50)</f>
        <v>95</v>
      </c>
      <c r="L51" s="473"/>
      <c r="M51" s="472">
        <f>SUM(M35:M50)</f>
        <v>90</v>
      </c>
      <c r="N51" s="473"/>
      <c r="O51" s="470">
        <f>SUM(O35:O50)</f>
        <v>90</v>
      </c>
      <c r="P51" s="470"/>
      <c r="Q51" s="470"/>
      <c r="R51" s="470">
        <f>SUM(R35:R50)</f>
        <v>90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>
        <v>50</v>
      </c>
      <c r="J54" s="467"/>
      <c r="K54" s="465">
        <v>50</v>
      </c>
      <c r="L54" s="465"/>
      <c r="M54" s="465">
        <v>100</v>
      </c>
      <c r="N54" s="465"/>
      <c r="O54" s="465">
        <v>50</v>
      </c>
      <c r="P54" s="465"/>
      <c r="Q54" s="465"/>
      <c r="R54" s="465">
        <v>50</v>
      </c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50</v>
      </c>
      <c r="J57" s="475"/>
      <c r="K57" s="475">
        <f>K54</f>
        <v>50</v>
      </c>
      <c r="L57" s="475"/>
      <c r="M57" s="475">
        <f>M54</f>
        <v>100</v>
      </c>
      <c r="N57" s="475"/>
      <c r="O57" s="470">
        <f>O54</f>
        <v>50</v>
      </c>
      <c r="P57" s="470"/>
      <c r="Q57" s="470"/>
      <c r="R57" s="470">
        <f>R54</f>
        <v>50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MODERADO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 t="e">
        <f>G10</f>
        <v>#REF!</v>
      </c>
      <c r="B73" s="491"/>
      <c r="C73" s="491"/>
      <c r="D73" s="491"/>
      <c r="E73" s="491"/>
      <c r="F73" s="491"/>
      <c r="G73" s="491"/>
      <c r="H73" s="492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492"/>
      <c r="J73" s="492"/>
      <c r="K73" s="492"/>
      <c r="L73" s="492"/>
      <c r="M73" s="492"/>
      <c r="N73" s="492"/>
      <c r="O73" s="493" t="e">
        <f>IF(A73-H73=0,"1",A73-H73)</f>
        <v>#REF!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 t="e">
        <f>G11</f>
        <v>#REF!</v>
      </c>
      <c r="B77" s="491"/>
      <c r="C77" s="491"/>
      <c r="D77" s="491"/>
      <c r="E77" s="491"/>
      <c r="F77" s="491"/>
      <c r="G77" s="491"/>
      <c r="H77" s="495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495"/>
      <c r="J77" s="495"/>
      <c r="K77" s="495"/>
      <c r="L77" s="495"/>
      <c r="M77" s="495"/>
      <c r="N77" s="495"/>
      <c r="O77" s="491" t="e">
        <f>IF(A77-H77=0,"1",A77-H77)</f>
        <v>#REF!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e">
        <f>(O73*1)</f>
        <v>#REF!</v>
      </c>
      <c r="B81" s="491"/>
      <c r="C81" s="491"/>
      <c r="D81" s="491"/>
      <c r="E81" s="491"/>
      <c r="F81" s="491"/>
      <c r="G81" s="491"/>
      <c r="H81" s="491" t="e">
        <f>(O77*1)</f>
        <v>#REF!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MODERAD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 sheet="1" objects="1" scenarios="1"/>
  <mergeCells count="205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0:H60"/>
    <mergeCell ref="F61:H61"/>
    <mergeCell ref="A62:T62"/>
    <mergeCell ref="A63:E65"/>
    <mergeCell ref="F63:G63"/>
    <mergeCell ref="I63:T65"/>
    <mergeCell ref="F64:G64"/>
    <mergeCell ref="F65:G65"/>
    <mergeCell ref="A58:T58"/>
    <mergeCell ref="A59:E61"/>
    <mergeCell ref="F59:H59"/>
    <mergeCell ref="I59:J61"/>
    <mergeCell ref="K59:L61"/>
    <mergeCell ref="M59:N61"/>
    <mergeCell ref="O59:Q61"/>
    <mergeCell ref="R59:T61"/>
    <mergeCell ref="A69:T69"/>
    <mergeCell ref="A57:H57"/>
    <mergeCell ref="I57:J57"/>
    <mergeCell ref="K57:L57"/>
    <mergeCell ref="M57:N57"/>
    <mergeCell ref="M54:M56"/>
    <mergeCell ref="N54:N56"/>
    <mergeCell ref="O54:O56"/>
    <mergeCell ref="O57:Q57"/>
    <mergeCell ref="R57:T57"/>
    <mergeCell ref="P54:Q56"/>
    <mergeCell ref="R54:R56"/>
    <mergeCell ref="S54:T56"/>
    <mergeCell ref="A52:T52"/>
    <mergeCell ref="A53:G53"/>
    <mergeCell ref="P53:Q53"/>
    <mergeCell ref="S53:T53"/>
    <mergeCell ref="A54:E56"/>
    <mergeCell ref="F54:G54"/>
    <mergeCell ref="I54:I56"/>
    <mergeCell ref="J54:J56"/>
    <mergeCell ref="K54:K56"/>
    <mergeCell ref="L54:L56"/>
    <mergeCell ref="F55:G55"/>
    <mergeCell ref="F56:G56"/>
    <mergeCell ref="A51:G51"/>
    <mergeCell ref="I51:J51"/>
    <mergeCell ref="K51:L51"/>
    <mergeCell ref="M51:N51"/>
    <mergeCell ref="O51:Q51"/>
    <mergeCell ref="R51:T51"/>
    <mergeCell ref="M48:M50"/>
    <mergeCell ref="N48:N50"/>
    <mergeCell ref="O48:O50"/>
    <mergeCell ref="P48:Q50"/>
    <mergeCell ref="R48:R50"/>
    <mergeCell ref="S48:T50"/>
    <mergeCell ref="A48:E50"/>
    <mergeCell ref="F48:G48"/>
    <mergeCell ref="I48:I50"/>
    <mergeCell ref="J48:J50"/>
    <mergeCell ref="K48:K50"/>
    <mergeCell ref="L48:L50"/>
    <mergeCell ref="F49:G49"/>
    <mergeCell ref="F50:G50"/>
    <mergeCell ref="M46:M47"/>
    <mergeCell ref="N46:N47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F47:G47"/>
    <mergeCell ref="M44:M45"/>
    <mergeCell ref="N44:N45"/>
    <mergeCell ref="O44:O45"/>
    <mergeCell ref="P44:Q45"/>
    <mergeCell ref="R44:R45"/>
    <mergeCell ref="S44:T45"/>
    <mergeCell ref="A44:E45"/>
    <mergeCell ref="F44:G44"/>
    <mergeCell ref="I44:I45"/>
    <mergeCell ref="J44:J45"/>
    <mergeCell ref="K44:K45"/>
    <mergeCell ref="L44:L45"/>
    <mergeCell ref="F45:G45"/>
    <mergeCell ref="M41:M43"/>
    <mergeCell ref="N41:N43"/>
    <mergeCell ref="O41:O43"/>
    <mergeCell ref="P41:Q43"/>
    <mergeCell ref="R41:R43"/>
    <mergeCell ref="S41:T43"/>
    <mergeCell ref="A41:E43"/>
    <mergeCell ref="F41:G41"/>
    <mergeCell ref="I41:I43"/>
    <mergeCell ref="J41:J43"/>
    <mergeCell ref="K41:K43"/>
    <mergeCell ref="L41:L43"/>
    <mergeCell ref="F42:G42"/>
    <mergeCell ref="F43:G43"/>
    <mergeCell ref="M39:M40"/>
    <mergeCell ref="N39:N40"/>
    <mergeCell ref="O39:O40"/>
    <mergeCell ref="P39:Q40"/>
    <mergeCell ref="R39:R40"/>
    <mergeCell ref="S39:T40"/>
    <mergeCell ref="A39:E40"/>
    <mergeCell ref="F39:G39"/>
    <mergeCell ref="I39:I40"/>
    <mergeCell ref="J39:J40"/>
    <mergeCell ref="K39:K40"/>
    <mergeCell ref="L39:L40"/>
    <mergeCell ref="F40:G40"/>
    <mergeCell ref="M37:M38"/>
    <mergeCell ref="N37:N38"/>
    <mergeCell ref="O37:O38"/>
    <mergeCell ref="P37:Q38"/>
    <mergeCell ref="R37:R38"/>
    <mergeCell ref="S37:T38"/>
    <mergeCell ref="A37:E38"/>
    <mergeCell ref="F37:G37"/>
    <mergeCell ref="I37:I38"/>
    <mergeCell ref="J37:J38"/>
    <mergeCell ref="K37:K38"/>
    <mergeCell ref="L37:L38"/>
    <mergeCell ref="F38:G38"/>
    <mergeCell ref="N35:N36"/>
    <mergeCell ref="O35:O36"/>
    <mergeCell ref="P35:Q36"/>
    <mergeCell ref="R35:R36"/>
    <mergeCell ref="S35:T36"/>
    <mergeCell ref="F36:G36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A27:G27"/>
    <mergeCell ref="A28:G28"/>
    <mergeCell ref="A29:G29"/>
    <mergeCell ref="A30:G30"/>
    <mergeCell ref="A32:T32"/>
    <mergeCell ref="A33:T33"/>
    <mergeCell ref="A21:F21"/>
    <mergeCell ref="H21:N21"/>
    <mergeCell ref="A22:F22"/>
    <mergeCell ref="H22:N22"/>
    <mergeCell ref="A25:G25"/>
    <mergeCell ref="A26:G26"/>
    <mergeCell ref="A18:F18"/>
    <mergeCell ref="H18:N18"/>
    <mergeCell ref="A19:F19"/>
    <mergeCell ref="H19:N19"/>
    <mergeCell ref="A20:F20"/>
    <mergeCell ref="H20:N2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B7:C7"/>
    <mergeCell ref="D7:T7"/>
    <mergeCell ref="A8:T8"/>
    <mergeCell ref="A9:T9"/>
    <mergeCell ref="A10:F10"/>
    <mergeCell ref="G10:I10"/>
    <mergeCell ref="J10:T10"/>
    <mergeCell ref="B1:T1"/>
    <mergeCell ref="B2:T2"/>
    <mergeCell ref="B3:T3"/>
    <mergeCell ref="A5:T5"/>
    <mergeCell ref="B6:C6"/>
    <mergeCell ref="D6:T6"/>
  </mergeCells>
  <conditionalFormatting sqref="J11">
    <cfRule type="expression" priority="8" dxfId="1" stopIfTrue="1">
      <formula>LEFT(J11,4)="ALTO"</formula>
    </cfRule>
    <cfRule type="expression" priority="9" dxfId="2" stopIfTrue="1">
      <formula>LEFT(J11,8)="MODERADO"</formula>
    </cfRule>
    <cfRule type="expression" priority="10" dxfId="3" stopIfTrue="1">
      <formula>LEFT(J11,7)="EXTREMO"</formula>
    </cfRule>
    <cfRule type="expression" priority="11" dxfId="7" stopIfTrue="1">
      <formula>LEFT(J11,4)="BAJO"</formula>
    </cfRule>
  </conditionalFormatting>
  <conditionalFormatting sqref="O81">
    <cfRule type="expression" priority="4" dxfId="1" stopIfTrue="1">
      <formula>LEFT(O81,4)="ALTO"</formula>
    </cfRule>
    <cfRule type="expression" priority="5" dxfId="2" stopIfTrue="1">
      <formula>LEFT(O81,8)="MODERADO"</formula>
    </cfRule>
    <cfRule type="expression" priority="6" dxfId="3" stopIfTrue="1">
      <formula>LEFT(O81,7)="EXTREMO"</formula>
    </cfRule>
    <cfRule type="expression" priority="7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tabColor theme="5" tint="0.7999799847602844"/>
  </sheetPr>
  <dimension ref="A1:N27"/>
  <sheetViews>
    <sheetView zoomScalePageLayoutView="0" workbookViewId="0" topLeftCell="A17">
      <selection activeCell="D73" sqref="D73:D77"/>
    </sheetView>
  </sheetViews>
  <sheetFormatPr defaultColWidth="11.421875" defaultRowHeight="15"/>
  <sheetData>
    <row r="1" spans="1:13" ht="17.25" thickBot="1">
      <c r="A1" s="508" t="s">
        <v>106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10"/>
    </row>
    <row r="2" spans="1:13" ht="25.5" customHeight="1">
      <c r="A2" s="511" t="s">
        <v>14</v>
      </c>
      <c r="B2" s="513" t="s">
        <v>107</v>
      </c>
      <c r="C2" s="514"/>
      <c r="D2" s="514"/>
      <c r="E2" s="514"/>
      <c r="F2" s="514"/>
      <c r="G2" s="514"/>
      <c r="H2" s="514"/>
      <c r="I2" s="514"/>
      <c r="J2" s="514"/>
      <c r="K2" s="514"/>
      <c r="L2" s="517" t="s">
        <v>195</v>
      </c>
      <c r="M2" s="518"/>
    </row>
    <row r="3" spans="1:13" ht="25.5" customHeight="1">
      <c r="A3" s="512"/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95" t="s">
        <v>108</v>
      </c>
      <c r="M3" s="96" t="s">
        <v>109</v>
      </c>
    </row>
    <row r="4" spans="1:13" ht="30" customHeight="1">
      <c r="A4" s="52">
        <v>1</v>
      </c>
      <c r="B4" s="519" t="s">
        <v>110</v>
      </c>
      <c r="C4" s="520"/>
      <c r="D4" s="520"/>
      <c r="E4" s="520"/>
      <c r="F4" s="520"/>
      <c r="G4" s="520"/>
      <c r="H4" s="520"/>
      <c r="I4" s="520"/>
      <c r="J4" s="520"/>
      <c r="K4" s="521"/>
      <c r="L4" s="107"/>
      <c r="M4" s="108" t="s">
        <v>196</v>
      </c>
    </row>
    <row r="5" spans="1:13" ht="30" customHeight="1">
      <c r="A5" s="52">
        <v>2</v>
      </c>
      <c r="B5" s="519" t="s">
        <v>111</v>
      </c>
      <c r="C5" s="520"/>
      <c r="D5" s="520"/>
      <c r="E5" s="520"/>
      <c r="F5" s="520"/>
      <c r="G5" s="520"/>
      <c r="H5" s="520"/>
      <c r="I5" s="520"/>
      <c r="J5" s="520"/>
      <c r="K5" s="521"/>
      <c r="L5" s="107"/>
      <c r="M5" s="108" t="s">
        <v>196</v>
      </c>
    </row>
    <row r="6" spans="1:13" ht="30" customHeight="1">
      <c r="A6" s="52">
        <v>3</v>
      </c>
      <c r="B6" s="519" t="s">
        <v>112</v>
      </c>
      <c r="C6" s="520"/>
      <c r="D6" s="520"/>
      <c r="E6" s="520"/>
      <c r="F6" s="520"/>
      <c r="G6" s="520"/>
      <c r="H6" s="520"/>
      <c r="I6" s="520"/>
      <c r="J6" s="520"/>
      <c r="K6" s="521"/>
      <c r="L6" s="107"/>
      <c r="M6" s="108" t="s">
        <v>196</v>
      </c>
    </row>
    <row r="7" spans="1:13" ht="30" customHeight="1">
      <c r="A7" s="52">
        <v>4</v>
      </c>
      <c r="B7" s="519" t="s">
        <v>113</v>
      </c>
      <c r="C7" s="520"/>
      <c r="D7" s="520"/>
      <c r="E7" s="520"/>
      <c r="F7" s="520"/>
      <c r="G7" s="520"/>
      <c r="H7" s="520"/>
      <c r="I7" s="520"/>
      <c r="J7" s="520"/>
      <c r="K7" s="521"/>
      <c r="L7" s="107"/>
      <c r="M7" s="108" t="s">
        <v>196</v>
      </c>
    </row>
    <row r="8" spans="1:13" ht="30" customHeight="1">
      <c r="A8" s="52">
        <v>5</v>
      </c>
      <c r="B8" s="519" t="s">
        <v>114</v>
      </c>
      <c r="C8" s="520"/>
      <c r="D8" s="520"/>
      <c r="E8" s="520"/>
      <c r="F8" s="520"/>
      <c r="G8" s="520"/>
      <c r="H8" s="520"/>
      <c r="I8" s="520"/>
      <c r="J8" s="520"/>
      <c r="K8" s="521"/>
      <c r="L8" s="107"/>
      <c r="M8" s="108" t="s">
        <v>196</v>
      </c>
    </row>
    <row r="9" spans="1:13" ht="30" customHeight="1">
      <c r="A9" s="52">
        <v>6</v>
      </c>
      <c r="B9" s="519" t="s">
        <v>115</v>
      </c>
      <c r="C9" s="520"/>
      <c r="D9" s="520"/>
      <c r="E9" s="520"/>
      <c r="F9" s="520"/>
      <c r="G9" s="520"/>
      <c r="H9" s="520"/>
      <c r="I9" s="520"/>
      <c r="J9" s="520"/>
      <c r="K9" s="521"/>
      <c r="L9" s="107"/>
      <c r="M9" s="108" t="s">
        <v>196</v>
      </c>
    </row>
    <row r="10" spans="1:13" ht="30" customHeight="1">
      <c r="A10" s="52">
        <v>7</v>
      </c>
      <c r="B10" s="519" t="s">
        <v>116</v>
      </c>
      <c r="C10" s="520"/>
      <c r="D10" s="520"/>
      <c r="E10" s="520"/>
      <c r="F10" s="520"/>
      <c r="G10" s="520"/>
      <c r="H10" s="520"/>
      <c r="I10" s="520"/>
      <c r="J10" s="520"/>
      <c r="K10" s="521"/>
      <c r="L10" s="107"/>
      <c r="M10" s="108" t="s">
        <v>196</v>
      </c>
    </row>
    <row r="11" spans="1:13" ht="30" customHeight="1">
      <c r="A11" s="52">
        <v>8</v>
      </c>
      <c r="B11" s="519" t="s">
        <v>117</v>
      </c>
      <c r="C11" s="520"/>
      <c r="D11" s="520"/>
      <c r="E11" s="520"/>
      <c r="F11" s="520"/>
      <c r="G11" s="520"/>
      <c r="H11" s="520"/>
      <c r="I11" s="520"/>
      <c r="J11" s="520"/>
      <c r="K11" s="521"/>
      <c r="L11" s="107"/>
      <c r="M11" s="108" t="s">
        <v>196</v>
      </c>
    </row>
    <row r="12" spans="1:13" ht="30" customHeight="1">
      <c r="A12" s="52">
        <v>9</v>
      </c>
      <c r="B12" s="519" t="s">
        <v>118</v>
      </c>
      <c r="C12" s="520"/>
      <c r="D12" s="520"/>
      <c r="E12" s="520"/>
      <c r="F12" s="520"/>
      <c r="G12" s="520"/>
      <c r="H12" s="520"/>
      <c r="I12" s="520"/>
      <c r="J12" s="520"/>
      <c r="K12" s="521"/>
      <c r="L12" s="107"/>
      <c r="M12" s="108" t="s">
        <v>196</v>
      </c>
    </row>
    <row r="13" spans="1:13" ht="30" customHeight="1">
      <c r="A13" s="52">
        <v>10</v>
      </c>
      <c r="B13" s="519" t="s">
        <v>119</v>
      </c>
      <c r="C13" s="520"/>
      <c r="D13" s="520"/>
      <c r="E13" s="520"/>
      <c r="F13" s="520"/>
      <c r="G13" s="520"/>
      <c r="H13" s="520"/>
      <c r="I13" s="520"/>
      <c r="J13" s="520"/>
      <c r="K13" s="521"/>
      <c r="L13" s="107"/>
      <c r="M13" s="108" t="s">
        <v>196</v>
      </c>
    </row>
    <row r="14" spans="1:13" ht="30" customHeight="1">
      <c r="A14" s="52">
        <v>11</v>
      </c>
      <c r="B14" s="519" t="s">
        <v>120</v>
      </c>
      <c r="C14" s="520"/>
      <c r="D14" s="520"/>
      <c r="E14" s="520"/>
      <c r="F14" s="520"/>
      <c r="G14" s="520"/>
      <c r="H14" s="520"/>
      <c r="I14" s="520"/>
      <c r="J14" s="520"/>
      <c r="K14" s="521"/>
      <c r="L14" s="107"/>
      <c r="M14" s="108" t="s">
        <v>196</v>
      </c>
    </row>
    <row r="15" spans="1:13" ht="30" customHeight="1">
      <c r="A15" s="52">
        <v>12</v>
      </c>
      <c r="B15" s="519" t="s">
        <v>121</v>
      </c>
      <c r="C15" s="520"/>
      <c r="D15" s="520"/>
      <c r="E15" s="520"/>
      <c r="F15" s="520"/>
      <c r="G15" s="520"/>
      <c r="H15" s="520"/>
      <c r="I15" s="520"/>
      <c r="J15" s="520"/>
      <c r="K15" s="521"/>
      <c r="L15" s="107"/>
      <c r="M15" s="108" t="s">
        <v>196</v>
      </c>
    </row>
    <row r="16" spans="1:13" ht="30" customHeight="1">
      <c r="A16" s="52">
        <v>13</v>
      </c>
      <c r="B16" s="519" t="s">
        <v>122</v>
      </c>
      <c r="C16" s="520"/>
      <c r="D16" s="520"/>
      <c r="E16" s="520"/>
      <c r="F16" s="520"/>
      <c r="G16" s="520"/>
      <c r="H16" s="520"/>
      <c r="I16" s="520"/>
      <c r="J16" s="520"/>
      <c r="K16" s="521"/>
      <c r="L16" s="107"/>
      <c r="M16" s="108" t="s">
        <v>196</v>
      </c>
    </row>
    <row r="17" spans="1:13" ht="30" customHeight="1">
      <c r="A17" s="52">
        <v>14</v>
      </c>
      <c r="B17" s="519" t="s">
        <v>123</v>
      </c>
      <c r="C17" s="520"/>
      <c r="D17" s="520"/>
      <c r="E17" s="520"/>
      <c r="F17" s="520"/>
      <c r="G17" s="520"/>
      <c r="H17" s="520"/>
      <c r="I17" s="520"/>
      <c r="J17" s="520"/>
      <c r="K17" s="521"/>
      <c r="L17" s="107"/>
      <c r="M17" s="108" t="s">
        <v>196</v>
      </c>
    </row>
    <row r="18" spans="1:13" ht="30" customHeight="1">
      <c r="A18" s="52">
        <v>15</v>
      </c>
      <c r="B18" s="519" t="s">
        <v>124</v>
      </c>
      <c r="C18" s="520"/>
      <c r="D18" s="520"/>
      <c r="E18" s="520"/>
      <c r="F18" s="520"/>
      <c r="G18" s="520"/>
      <c r="H18" s="520"/>
      <c r="I18" s="520"/>
      <c r="J18" s="520"/>
      <c r="K18" s="521"/>
      <c r="L18" s="107"/>
      <c r="M18" s="108" t="s">
        <v>196</v>
      </c>
    </row>
    <row r="19" spans="1:13" ht="30" customHeight="1">
      <c r="A19" s="52">
        <v>16</v>
      </c>
      <c r="B19" s="519" t="s">
        <v>125</v>
      </c>
      <c r="C19" s="520"/>
      <c r="D19" s="520"/>
      <c r="E19" s="520"/>
      <c r="F19" s="520"/>
      <c r="G19" s="520"/>
      <c r="H19" s="520"/>
      <c r="I19" s="520"/>
      <c r="J19" s="520"/>
      <c r="K19" s="521"/>
      <c r="L19" s="107"/>
      <c r="M19" s="108" t="s">
        <v>196</v>
      </c>
    </row>
    <row r="20" spans="1:13" ht="30" customHeight="1">
      <c r="A20" s="52">
        <v>17</v>
      </c>
      <c r="B20" s="519" t="s">
        <v>126</v>
      </c>
      <c r="C20" s="520"/>
      <c r="D20" s="520"/>
      <c r="E20" s="520"/>
      <c r="F20" s="520"/>
      <c r="G20" s="520"/>
      <c r="H20" s="520"/>
      <c r="I20" s="520"/>
      <c r="J20" s="520"/>
      <c r="K20" s="521"/>
      <c r="L20" s="107" t="s">
        <v>196</v>
      </c>
      <c r="M20" s="108"/>
    </row>
    <row r="21" spans="1:13" ht="30" customHeight="1">
      <c r="A21" s="52">
        <v>18</v>
      </c>
      <c r="B21" s="519" t="s">
        <v>127</v>
      </c>
      <c r="C21" s="520"/>
      <c r="D21" s="520"/>
      <c r="E21" s="520"/>
      <c r="F21" s="520"/>
      <c r="G21" s="520"/>
      <c r="H21" s="520"/>
      <c r="I21" s="520"/>
      <c r="J21" s="520"/>
      <c r="K21" s="521"/>
      <c r="L21" s="107"/>
      <c r="M21" s="108" t="s">
        <v>196</v>
      </c>
    </row>
    <row r="22" spans="1:13" ht="30" customHeight="1">
      <c r="A22" s="52">
        <v>19</v>
      </c>
      <c r="B22" s="519" t="s">
        <v>128</v>
      </c>
      <c r="C22" s="520"/>
      <c r="D22" s="520"/>
      <c r="E22" s="520"/>
      <c r="F22" s="520"/>
      <c r="G22" s="520"/>
      <c r="H22" s="520"/>
      <c r="I22" s="520"/>
      <c r="J22" s="520"/>
      <c r="K22" s="521"/>
      <c r="L22" s="107"/>
      <c r="M22" s="108" t="s">
        <v>196</v>
      </c>
    </row>
    <row r="23" spans="1:13" ht="16.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</row>
    <row r="24" spans="1:14" ht="36.75" customHeight="1">
      <c r="A24" s="525" t="s">
        <v>129</v>
      </c>
      <c r="B24" s="525"/>
      <c r="C24" s="97">
        <f>COUNTIF(L4:L22,"X")</f>
        <v>1</v>
      </c>
      <c r="D24" s="98"/>
      <c r="E24" s="525" t="s">
        <v>130</v>
      </c>
      <c r="F24" s="525"/>
      <c r="G24" s="525"/>
      <c r="H24" s="97">
        <f>COUNTIF(M4:M22,"X")</f>
        <v>18</v>
      </c>
      <c r="I24" s="522" t="s">
        <v>192</v>
      </c>
      <c r="J24" s="522"/>
      <c r="K24" s="522"/>
      <c r="L24" s="522"/>
      <c r="M24" s="522"/>
      <c r="N24" s="100"/>
    </row>
    <row r="25" spans="1:13" ht="16.5">
      <c r="A25" s="57"/>
      <c r="B25" s="57"/>
      <c r="C25" s="58"/>
      <c r="D25" s="58"/>
      <c r="E25" s="99"/>
      <c r="F25" s="99"/>
      <c r="G25" s="99"/>
      <c r="H25" s="56"/>
      <c r="I25" s="522"/>
      <c r="J25" s="522"/>
      <c r="K25" s="522"/>
      <c r="L25" s="522"/>
      <c r="M25" s="522"/>
    </row>
    <row r="26" spans="1:13" ht="36" customHeight="1">
      <c r="A26" s="523" t="s">
        <v>131</v>
      </c>
      <c r="B26" s="523"/>
      <c r="C26" s="524" t="str">
        <f>IF(OR(F26="Moderado"),"3",IF(OR(F26="Alto"),"4",IF(OR(F26="Catastrofico"),5,)))</f>
        <v>3</v>
      </c>
      <c r="D26" s="524"/>
      <c r="E26" s="524"/>
      <c r="F26" s="524" t="str">
        <f>IF(OR(L19="X"),"CATASTROFICO",IF(OR(C24=1,C24=2,C24=3,C24=4,C24=5),"MODERADO",IF(OR(C24=6,C24=7,C24=8,C24=9,C24=10,C24=11),"ALTO",IF(OR(C24=12,C24=13,C24=14,C24=15,C24=16,C24=17,C24=18,C24=19),"CATASTROFICO",""))))</f>
        <v>MODERADO</v>
      </c>
      <c r="G26" s="524"/>
      <c r="I26" s="522"/>
      <c r="J26" s="522"/>
      <c r="K26" s="522"/>
      <c r="L26" s="522"/>
      <c r="M26" s="522"/>
    </row>
    <row r="27" spans="1:13" ht="16.5">
      <c r="A27" s="57"/>
      <c r="B27" s="57"/>
      <c r="C27" s="58"/>
      <c r="D27" s="58"/>
      <c r="E27" s="57"/>
      <c r="F27" s="58"/>
      <c r="G27" s="58"/>
      <c r="H27" s="59"/>
      <c r="I27" s="59"/>
      <c r="J27" s="56"/>
      <c r="K27" s="55"/>
      <c r="L27" s="55"/>
      <c r="M27" s="55"/>
    </row>
  </sheetData>
  <sheetProtection sheet="1" objects="1" scenarios="1"/>
  <mergeCells count="29">
    <mergeCell ref="B19:K19"/>
    <mergeCell ref="B20:K20"/>
    <mergeCell ref="B21:K21"/>
    <mergeCell ref="B22:K22"/>
    <mergeCell ref="A24:B24"/>
    <mergeCell ref="E24:G24"/>
    <mergeCell ref="I24:M26"/>
    <mergeCell ref="A26:B26"/>
    <mergeCell ref="A1:M1"/>
    <mergeCell ref="A2:A3"/>
    <mergeCell ref="B2:K3"/>
    <mergeCell ref="L2:M2"/>
    <mergeCell ref="B4:K4"/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291" operator="containsText" stopIfTrue="1" text="CATASTROFICO">
      <formula>NOT(ISERROR(SEARCH("CATASTROFICO",F26)))</formula>
    </cfRule>
    <cfRule type="containsText" priority="3" dxfId="292" operator="containsText" stopIfTrue="1" text="ALTO">
      <formula>NOT(ISERROR(SEARCH("ALTO",F26)))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tabColor theme="6" tint="-0.24997000396251678"/>
  </sheetPr>
  <dimension ref="A1:X82"/>
  <sheetViews>
    <sheetView view="pageBreakPreview" zoomScale="28" zoomScaleNormal="70" zoomScaleSheetLayoutView="28" zoomScalePageLayoutView="0" workbookViewId="0" topLeftCell="F13">
      <selection activeCell="A10" sqref="A10:P11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75" customWidth="1"/>
    <col min="22" max="24" width="11.421875" style="75" customWidth="1"/>
    <col min="25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RIESGOS'!A94</f>
        <v>0</v>
      </c>
      <c r="B7" s="397">
        <f>'MAPA DE RIESGOS'!C94</f>
        <v>0</v>
      </c>
      <c r="C7" s="398"/>
      <c r="D7" s="397">
        <f>'MAPA DE RIESGOS'!B94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34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6" customHeight="1">
      <c r="A9" s="529" t="s">
        <v>136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1"/>
    </row>
    <row r="10" spans="1:24" s="51" customFormat="1" ht="49.5" customHeight="1">
      <c r="A10" s="532" t="s">
        <v>63</v>
      </c>
      <c r="B10" s="532" t="s">
        <v>64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 t="s">
        <v>62</v>
      </c>
      <c r="R10" s="533"/>
      <c r="S10" s="533"/>
      <c r="T10" s="533"/>
      <c r="U10" s="75"/>
      <c r="V10" s="75"/>
      <c r="W10" s="75"/>
      <c r="X10" s="75"/>
    </row>
    <row r="11" spans="1:24" s="51" customFormat="1" ht="73.5" customHeight="1">
      <c r="A11" s="532"/>
      <c r="B11" s="532" t="s">
        <v>66</v>
      </c>
      <c r="C11" s="532"/>
      <c r="D11" s="532" t="s">
        <v>67</v>
      </c>
      <c r="E11" s="532"/>
      <c r="F11" s="532"/>
      <c r="G11" s="532" t="s">
        <v>68</v>
      </c>
      <c r="H11" s="532"/>
      <c r="I11" s="532" t="s">
        <v>69</v>
      </c>
      <c r="J11" s="532"/>
      <c r="K11" s="532" t="s">
        <v>70</v>
      </c>
      <c r="L11" s="532"/>
      <c r="M11" s="532" t="s">
        <v>71</v>
      </c>
      <c r="N11" s="532"/>
      <c r="O11" s="532" t="s">
        <v>65</v>
      </c>
      <c r="P11" s="532"/>
      <c r="Q11" s="533"/>
      <c r="R11" s="533"/>
      <c r="S11" s="533"/>
      <c r="T11" s="533"/>
      <c r="U11" s="75"/>
      <c r="V11" s="75"/>
      <c r="W11" s="75"/>
      <c r="X11" s="75"/>
    </row>
    <row r="12" spans="1:24" s="74" customFormat="1" ht="102" customHeight="1">
      <c r="A12" s="87">
        <f>'MAPA DE RIESGOS'!G94</f>
        <v>0</v>
      </c>
      <c r="B12" s="536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4" t="e">
        <f>ROUND(AVERAGE(B12:N12),0)</f>
        <v>#DIV/0!</v>
      </c>
      <c r="P12" s="534"/>
      <c r="Q12" s="53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5"/>
      <c r="S12" s="535"/>
      <c r="T12" s="535"/>
      <c r="U12" s="75"/>
      <c r="V12" s="75"/>
      <c r="W12" s="75"/>
      <c r="X12" s="75"/>
    </row>
    <row r="13" spans="1:20" ht="47.25" customHeight="1">
      <c r="A13" s="28"/>
      <c r="B13" s="28"/>
      <c r="C13" s="28"/>
      <c r="D13" s="29"/>
      <c r="E13" s="29"/>
      <c r="F13" s="30"/>
      <c r="G13" s="30"/>
      <c r="H13" s="30"/>
      <c r="I13" s="30"/>
      <c r="J13" s="30"/>
      <c r="K13" s="29"/>
      <c r="L13" s="29"/>
      <c r="M13" s="29"/>
      <c r="N13" s="29"/>
      <c r="O13" s="41"/>
      <c r="P13" s="41"/>
      <c r="Q13" s="41"/>
      <c r="R13" s="41"/>
      <c r="S13" s="41"/>
      <c r="T13" s="41"/>
    </row>
    <row r="14" spans="1:20" ht="73.5" customHeight="1">
      <c r="A14" s="393" t="s">
        <v>72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</row>
    <row r="15" spans="1:20" ht="73.5" customHeight="1">
      <c r="A15" s="408" t="s">
        <v>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</row>
    <row r="16" spans="1:20" ht="72" customHeight="1">
      <c r="A16" s="496" t="s">
        <v>191</v>
      </c>
      <c r="B16" s="497"/>
      <c r="C16" s="497"/>
      <c r="D16" s="497"/>
      <c r="E16" s="497"/>
      <c r="F16" s="498"/>
      <c r="G16" s="496" t="s">
        <v>168</v>
      </c>
      <c r="H16" s="497"/>
      <c r="I16" s="497"/>
      <c r="J16" s="497"/>
      <c r="K16" s="497"/>
      <c r="L16" s="497"/>
      <c r="M16" s="497"/>
      <c r="N16" s="498"/>
      <c r="O16" s="401" t="s">
        <v>142</v>
      </c>
      <c r="P16" s="401"/>
      <c r="Q16" s="401"/>
      <c r="R16" s="401"/>
      <c r="S16" s="401"/>
      <c r="T16" s="401"/>
    </row>
    <row r="17" spans="1:20" ht="30" customHeight="1">
      <c r="A17" s="499"/>
      <c r="B17" s="500"/>
      <c r="C17" s="500"/>
      <c r="D17" s="500"/>
      <c r="E17" s="500"/>
      <c r="F17" s="501"/>
      <c r="G17" s="499"/>
      <c r="H17" s="500"/>
      <c r="I17" s="500"/>
      <c r="J17" s="500"/>
      <c r="K17" s="500"/>
      <c r="L17" s="500"/>
      <c r="M17" s="500"/>
      <c r="N17" s="501"/>
      <c r="O17" s="427" t="s">
        <v>1</v>
      </c>
      <c r="P17" s="427"/>
      <c r="Q17" s="427"/>
      <c r="R17" s="427" t="s">
        <v>0</v>
      </c>
      <c r="S17" s="427"/>
      <c r="T17" s="427"/>
    </row>
    <row r="18" spans="1:20" ht="54" customHeight="1">
      <c r="A18" s="502"/>
      <c r="B18" s="503"/>
      <c r="C18" s="503"/>
      <c r="D18" s="503"/>
      <c r="E18" s="503"/>
      <c r="F18" s="504"/>
      <c r="G18" s="502"/>
      <c r="H18" s="503"/>
      <c r="I18" s="503"/>
      <c r="J18" s="503"/>
      <c r="K18" s="503"/>
      <c r="L18" s="503"/>
      <c r="M18" s="503"/>
      <c r="N18" s="504"/>
      <c r="O18" s="86" t="s">
        <v>166</v>
      </c>
      <c r="P18" s="86" t="s">
        <v>167</v>
      </c>
      <c r="Q18" s="86" t="s">
        <v>169</v>
      </c>
      <c r="R18" s="86" t="s">
        <v>166</v>
      </c>
      <c r="S18" s="86" t="s">
        <v>167</v>
      </c>
      <c r="T18" s="86" t="s">
        <v>169</v>
      </c>
    </row>
    <row r="19" spans="1:20" ht="49.5" customHeight="1">
      <c r="A19" s="505">
        <f>'MAPA DE RIESGOS'!E84</f>
        <v>0</v>
      </c>
      <c r="B19" s="506"/>
      <c r="C19" s="506"/>
      <c r="D19" s="506"/>
      <c r="E19" s="506"/>
      <c r="F19" s="507"/>
      <c r="G19" s="94" t="s">
        <v>74</v>
      </c>
      <c r="H19" s="505">
        <f>'MAPA DE RIESGOS'!J84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RIESGOS'!E85</f>
        <v>0</v>
      </c>
      <c r="B20" s="506"/>
      <c r="C20" s="506"/>
      <c r="D20" s="506"/>
      <c r="E20" s="506"/>
      <c r="F20" s="507"/>
      <c r="G20" s="94" t="s">
        <v>75</v>
      </c>
      <c r="H20" s="505">
        <f>'MAPA DE RIESGOS'!J85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RIESGOS'!E86</f>
        <v>0</v>
      </c>
      <c r="B21" s="506"/>
      <c r="C21" s="506"/>
      <c r="D21" s="506"/>
      <c r="E21" s="506"/>
      <c r="F21" s="507"/>
      <c r="G21" s="94" t="s">
        <v>76</v>
      </c>
      <c r="H21" s="505">
        <f>'MAPA DE RIESGOS'!J86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RIESGOS'!E87</f>
        <v>0</v>
      </c>
      <c r="B22" s="506"/>
      <c r="C22" s="506"/>
      <c r="D22" s="506"/>
      <c r="E22" s="506"/>
      <c r="F22" s="507"/>
      <c r="G22" s="94" t="s">
        <v>77</v>
      </c>
      <c r="H22" s="505">
        <f>'MAPA DE RIESGOS'!J87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49.5" customHeight="1">
      <c r="A23" s="505">
        <f>'MAPA DE RIESGOS'!E88</f>
        <v>0</v>
      </c>
      <c r="B23" s="506"/>
      <c r="C23" s="506"/>
      <c r="D23" s="506"/>
      <c r="E23" s="506"/>
      <c r="F23" s="507"/>
      <c r="G23" s="94" t="s">
        <v>78</v>
      </c>
      <c r="H23" s="505">
        <f>'MAPA DE RIESGOS'!J88</f>
        <v>0</v>
      </c>
      <c r="I23" s="506"/>
      <c r="J23" s="506"/>
      <c r="K23" s="506"/>
      <c r="L23" s="506"/>
      <c r="M23" s="506"/>
      <c r="N23" s="506"/>
      <c r="O23" s="73"/>
      <c r="P23" s="73"/>
      <c r="Q23" s="72"/>
      <c r="R23" s="72"/>
      <c r="S23" s="72"/>
      <c r="T23" s="72"/>
    </row>
    <row r="24" spans="1:20" ht="30" customHeight="1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1"/>
      <c r="P24" s="41"/>
      <c r="Q24" s="41"/>
      <c r="R24" s="41"/>
      <c r="S24" s="41"/>
      <c r="T24" s="41"/>
    </row>
    <row r="25" spans="1:20" ht="30" customHeight="1">
      <c r="A25" s="34"/>
      <c r="B25" s="34"/>
      <c r="C25" s="35"/>
      <c r="D25" s="35"/>
      <c r="E25" s="44"/>
      <c r="F25" s="44"/>
      <c r="G25" s="44"/>
      <c r="H25" s="44"/>
      <c r="I25" s="44"/>
      <c r="J25" s="36"/>
      <c r="K25" s="36"/>
      <c r="L25" s="37"/>
      <c r="M25" s="37"/>
      <c r="N25" s="38"/>
      <c r="O25" s="43"/>
      <c r="P25" s="43"/>
      <c r="Q25" s="43"/>
      <c r="R25" s="43"/>
      <c r="S25" s="43"/>
      <c r="T25" s="43"/>
    </row>
    <row r="26" spans="1:20" ht="54" customHeight="1">
      <c r="A26" s="437" t="s">
        <v>170</v>
      </c>
      <c r="B26" s="437"/>
      <c r="C26" s="437"/>
      <c r="D26" s="437"/>
      <c r="E26" s="437"/>
      <c r="F26" s="437"/>
      <c r="G26" s="438"/>
      <c r="H26" s="87">
        <f>COUNTIF(O19:O23,"x")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171</v>
      </c>
      <c r="B27" s="437"/>
      <c r="C27" s="437"/>
      <c r="D27" s="437"/>
      <c r="E27" s="437"/>
      <c r="F27" s="437"/>
      <c r="G27" s="438"/>
      <c r="H27" s="87">
        <f>COUNTIF(P19:P23,"x")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172</v>
      </c>
      <c r="B28" s="437"/>
      <c r="C28" s="437"/>
      <c r="D28" s="437"/>
      <c r="E28" s="437"/>
      <c r="F28" s="437"/>
      <c r="G28" s="438"/>
      <c r="H28" s="87">
        <f>COUNTIF(Q19:Q23,"x")</f>
        <v>0</v>
      </c>
      <c r="I28" s="34"/>
      <c r="J28" s="34"/>
      <c r="K28" s="34"/>
      <c r="L28" s="37"/>
      <c r="M28" s="37"/>
      <c r="N28" s="45"/>
      <c r="O28" s="34"/>
      <c r="P28" s="34"/>
      <c r="Q28" s="34"/>
      <c r="R28" s="34"/>
      <c r="S28" s="34"/>
      <c r="T28" s="34"/>
    </row>
    <row r="29" spans="1:20" ht="54" customHeight="1">
      <c r="A29" s="437" t="s">
        <v>173</v>
      </c>
      <c r="B29" s="437"/>
      <c r="C29" s="437"/>
      <c r="D29" s="437"/>
      <c r="E29" s="437"/>
      <c r="F29" s="437"/>
      <c r="G29" s="438"/>
      <c r="H29" s="87">
        <f>COUNTIF(R19:R23,"x")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174</v>
      </c>
      <c r="B30" s="437"/>
      <c r="C30" s="437"/>
      <c r="D30" s="437"/>
      <c r="E30" s="437"/>
      <c r="F30" s="437"/>
      <c r="G30" s="438"/>
      <c r="H30" s="87">
        <f>COUNTIF(S19:S23,"x")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54" customHeight="1">
      <c r="A31" s="437" t="s">
        <v>175</v>
      </c>
      <c r="B31" s="437"/>
      <c r="C31" s="437"/>
      <c r="D31" s="437"/>
      <c r="E31" s="437"/>
      <c r="F31" s="437"/>
      <c r="G31" s="438"/>
      <c r="H31" s="87">
        <f>COUNTIF(T19:T23,"x")</f>
        <v>0</v>
      </c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30" customHeight="1">
      <c r="A32" s="60"/>
      <c r="B32" s="60"/>
      <c r="C32" s="60"/>
      <c r="D32" s="60"/>
      <c r="E32" s="60"/>
      <c r="F32" s="60"/>
      <c r="G32" s="60"/>
      <c r="H32" s="45"/>
      <c r="I32" s="38"/>
      <c r="J32" s="38"/>
      <c r="K32" s="38"/>
      <c r="L32" s="46"/>
      <c r="M32" s="46"/>
      <c r="N32" s="46"/>
      <c r="O32" s="47"/>
      <c r="P32" s="47"/>
      <c r="Q32" s="47"/>
      <c r="R32" s="47"/>
      <c r="S32" s="47"/>
      <c r="T32" s="47"/>
    </row>
    <row r="33" spans="1:20" ht="78" customHeight="1">
      <c r="A33" s="440" t="s">
        <v>79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</row>
    <row r="34" spans="1:20" ht="78" customHeight="1">
      <c r="A34" s="441" t="s">
        <v>154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</row>
    <row r="35" spans="1:20" ht="106.5" customHeight="1" thickBot="1">
      <c r="A35" s="444" t="s">
        <v>80</v>
      </c>
      <c r="B35" s="444"/>
      <c r="C35" s="444"/>
      <c r="D35" s="444"/>
      <c r="E35" s="444"/>
      <c r="F35" s="444"/>
      <c r="G35" s="444"/>
      <c r="H35" s="88" t="s">
        <v>81</v>
      </c>
      <c r="I35" s="89" t="s">
        <v>82</v>
      </c>
      <c r="J35" s="86" t="s">
        <v>144</v>
      </c>
      <c r="K35" s="89" t="s">
        <v>83</v>
      </c>
      <c r="L35" s="86" t="s">
        <v>144</v>
      </c>
      <c r="M35" s="89" t="s">
        <v>84</v>
      </c>
      <c r="N35" s="86" t="s">
        <v>144</v>
      </c>
      <c r="O35" s="86" t="s">
        <v>85</v>
      </c>
      <c r="P35" s="445" t="s">
        <v>144</v>
      </c>
      <c r="Q35" s="446"/>
      <c r="R35" s="86" t="s">
        <v>86</v>
      </c>
      <c r="S35" s="447" t="s">
        <v>144</v>
      </c>
      <c r="T35" s="447"/>
    </row>
    <row r="36" spans="1:20" ht="60" customHeight="1">
      <c r="A36" s="448" t="s">
        <v>158</v>
      </c>
      <c r="B36" s="449"/>
      <c r="C36" s="449"/>
      <c r="D36" s="449"/>
      <c r="E36" s="450"/>
      <c r="F36" s="454" t="s">
        <v>108</v>
      </c>
      <c r="G36" s="455"/>
      <c r="H36" s="90">
        <v>15</v>
      </c>
      <c r="I36" s="432"/>
      <c r="J36" s="434"/>
      <c r="K36" s="432"/>
      <c r="L36" s="434"/>
      <c r="M36" s="432"/>
      <c r="N36" s="432"/>
      <c r="O36" s="432"/>
      <c r="P36" s="431"/>
      <c r="Q36" s="432"/>
      <c r="R36" s="432"/>
      <c r="S36" s="431"/>
      <c r="T36" s="432"/>
    </row>
    <row r="37" spans="1:20" ht="60" customHeight="1" thickBot="1">
      <c r="A37" s="451"/>
      <c r="B37" s="452"/>
      <c r="C37" s="452"/>
      <c r="D37" s="452"/>
      <c r="E37" s="453"/>
      <c r="F37" s="435" t="s">
        <v>109</v>
      </c>
      <c r="G37" s="436"/>
      <c r="H37" s="91">
        <v>0</v>
      </c>
      <c r="I37" s="439"/>
      <c r="J37" s="439"/>
      <c r="K37" s="439"/>
      <c r="L37" s="439"/>
      <c r="M37" s="439"/>
      <c r="N37" s="439"/>
      <c r="O37" s="439"/>
      <c r="P37" s="433"/>
      <c r="Q37" s="434"/>
      <c r="R37" s="439"/>
      <c r="S37" s="433"/>
      <c r="T37" s="434"/>
    </row>
    <row r="38" spans="1:20" ht="60" customHeight="1">
      <c r="A38" s="448" t="s">
        <v>161</v>
      </c>
      <c r="B38" s="449"/>
      <c r="C38" s="449"/>
      <c r="D38" s="449"/>
      <c r="E38" s="450"/>
      <c r="F38" s="454" t="s">
        <v>108</v>
      </c>
      <c r="G38" s="455"/>
      <c r="H38" s="90">
        <v>15</v>
      </c>
      <c r="I38" s="432"/>
      <c r="J38" s="432"/>
      <c r="K38" s="432"/>
      <c r="L38" s="432"/>
      <c r="M38" s="432"/>
      <c r="N38" s="432"/>
      <c r="O38" s="432"/>
      <c r="P38" s="431"/>
      <c r="Q38" s="432"/>
      <c r="R38" s="432"/>
      <c r="S38" s="431"/>
      <c r="T38" s="432"/>
    </row>
    <row r="39" spans="1:20" ht="60" customHeight="1" thickBot="1">
      <c r="A39" s="451"/>
      <c r="B39" s="452"/>
      <c r="C39" s="452"/>
      <c r="D39" s="452"/>
      <c r="E39" s="453"/>
      <c r="F39" s="435" t="s">
        <v>109</v>
      </c>
      <c r="G39" s="436"/>
      <c r="H39" s="91">
        <v>0</v>
      </c>
      <c r="I39" s="439"/>
      <c r="J39" s="439"/>
      <c r="K39" s="439"/>
      <c r="L39" s="439"/>
      <c r="M39" s="439"/>
      <c r="N39" s="439"/>
      <c r="O39" s="439"/>
      <c r="P39" s="433"/>
      <c r="Q39" s="434"/>
      <c r="R39" s="439"/>
      <c r="S39" s="433"/>
      <c r="T39" s="434"/>
    </row>
    <row r="40" spans="1:20" ht="60" customHeight="1">
      <c r="A40" s="448" t="s">
        <v>157</v>
      </c>
      <c r="B40" s="449"/>
      <c r="C40" s="449"/>
      <c r="D40" s="449"/>
      <c r="E40" s="450"/>
      <c r="F40" s="454" t="s">
        <v>87</v>
      </c>
      <c r="G40" s="455"/>
      <c r="H40" s="90">
        <v>15</v>
      </c>
      <c r="I40" s="432"/>
      <c r="J40" s="432"/>
      <c r="K40" s="432"/>
      <c r="L40" s="432"/>
      <c r="M40" s="432"/>
      <c r="N40" s="432"/>
      <c r="O40" s="432"/>
      <c r="P40" s="431"/>
      <c r="Q40" s="432"/>
      <c r="R40" s="432"/>
      <c r="S40" s="431"/>
      <c r="T40" s="432"/>
    </row>
    <row r="41" spans="1:20" ht="60" customHeight="1" thickBot="1">
      <c r="A41" s="451"/>
      <c r="B41" s="452"/>
      <c r="C41" s="452"/>
      <c r="D41" s="452"/>
      <c r="E41" s="453"/>
      <c r="F41" s="435" t="s">
        <v>88</v>
      </c>
      <c r="G41" s="436"/>
      <c r="H41" s="91">
        <v>0</v>
      </c>
      <c r="I41" s="439"/>
      <c r="J41" s="439"/>
      <c r="K41" s="439"/>
      <c r="L41" s="439"/>
      <c r="M41" s="439"/>
      <c r="N41" s="439"/>
      <c r="O41" s="439"/>
      <c r="P41" s="433"/>
      <c r="Q41" s="434"/>
      <c r="R41" s="439"/>
      <c r="S41" s="433"/>
      <c r="T41" s="434"/>
    </row>
    <row r="42" spans="1:20" ht="60" customHeight="1">
      <c r="A42" s="448" t="s">
        <v>164</v>
      </c>
      <c r="B42" s="449"/>
      <c r="C42" s="449"/>
      <c r="D42" s="449"/>
      <c r="E42" s="450"/>
      <c r="F42" s="454" t="s">
        <v>89</v>
      </c>
      <c r="G42" s="455"/>
      <c r="H42" s="90">
        <v>15</v>
      </c>
      <c r="I42" s="432"/>
      <c r="J42" s="432"/>
      <c r="K42" s="432"/>
      <c r="L42" s="432"/>
      <c r="M42" s="432"/>
      <c r="N42" s="432"/>
      <c r="O42" s="432"/>
      <c r="P42" s="431"/>
      <c r="Q42" s="432"/>
      <c r="R42" s="432"/>
      <c r="S42" s="431"/>
      <c r="T42" s="432"/>
    </row>
    <row r="43" spans="1:20" ht="60" customHeight="1" thickBot="1">
      <c r="A43" s="457"/>
      <c r="B43" s="458"/>
      <c r="C43" s="458"/>
      <c r="D43" s="458"/>
      <c r="E43" s="459"/>
      <c r="F43" s="435" t="s">
        <v>90</v>
      </c>
      <c r="G43" s="436"/>
      <c r="H43" s="92">
        <v>10</v>
      </c>
      <c r="I43" s="434"/>
      <c r="J43" s="434"/>
      <c r="K43" s="434"/>
      <c r="L43" s="434"/>
      <c r="M43" s="434"/>
      <c r="N43" s="434"/>
      <c r="O43" s="434"/>
      <c r="P43" s="433"/>
      <c r="Q43" s="434"/>
      <c r="R43" s="434"/>
      <c r="S43" s="433"/>
      <c r="T43" s="434"/>
    </row>
    <row r="44" spans="1:20" ht="60" customHeight="1" thickBot="1">
      <c r="A44" s="451"/>
      <c r="B44" s="452"/>
      <c r="C44" s="452"/>
      <c r="D44" s="452"/>
      <c r="E44" s="453"/>
      <c r="F44" s="435" t="s">
        <v>165</v>
      </c>
      <c r="G44" s="436"/>
      <c r="H44" s="91">
        <v>0</v>
      </c>
      <c r="I44" s="439"/>
      <c r="J44" s="439"/>
      <c r="K44" s="439"/>
      <c r="L44" s="439"/>
      <c r="M44" s="439"/>
      <c r="N44" s="439"/>
      <c r="O44" s="439"/>
      <c r="P44" s="433"/>
      <c r="Q44" s="434"/>
      <c r="R44" s="439"/>
      <c r="S44" s="433"/>
      <c r="T44" s="434"/>
    </row>
    <row r="45" spans="1:20" ht="60" customHeight="1">
      <c r="A45" s="448" t="s">
        <v>163</v>
      </c>
      <c r="B45" s="449"/>
      <c r="C45" s="449"/>
      <c r="D45" s="449"/>
      <c r="E45" s="450"/>
      <c r="F45" s="454" t="s">
        <v>108</v>
      </c>
      <c r="G45" s="455"/>
      <c r="H45" s="90">
        <v>15</v>
      </c>
      <c r="I45" s="432"/>
      <c r="J45" s="432"/>
      <c r="K45" s="432"/>
      <c r="L45" s="432"/>
      <c r="M45" s="432"/>
      <c r="N45" s="432"/>
      <c r="O45" s="432"/>
      <c r="P45" s="431"/>
      <c r="Q45" s="432"/>
      <c r="R45" s="432"/>
      <c r="S45" s="431"/>
      <c r="T45" s="432"/>
    </row>
    <row r="46" spans="1:20" ht="60" customHeight="1" thickBot="1">
      <c r="A46" s="451"/>
      <c r="B46" s="452"/>
      <c r="C46" s="452"/>
      <c r="D46" s="452"/>
      <c r="E46" s="453"/>
      <c r="F46" s="435" t="s">
        <v>109</v>
      </c>
      <c r="G46" s="436"/>
      <c r="H46" s="91">
        <v>0</v>
      </c>
      <c r="I46" s="439"/>
      <c r="J46" s="439"/>
      <c r="K46" s="439"/>
      <c r="L46" s="439"/>
      <c r="M46" s="439"/>
      <c r="N46" s="439"/>
      <c r="O46" s="439"/>
      <c r="P46" s="456"/>
      <c r="Q46" s="439"/>
      <c r="R46" s="439"/>
      <c r="S46" s="456"/>
      <c r="T46" s="439"/>
    </row>
    <row r="47" spans="1:20" ht="79.5" customHeight="1">
      <c r="A47" s="448" t="s">
        <v>160</v>
      </c>
      <c r="B47" s="449"/>
      <c r="C47" s="449"/>
      <c r="D47" s="449"/>
      <c r="E47" s="450"/>
      <c r="F47" s="454" t="s">
        <v>91</v>
      </c>
      <c r="G47" s="455"/>
      <c r="H47" s="90">
        <v>15</v>
      </c>
      <c r="I47" s="432"/>
      <c r="J47" s="432"/>
      <c r="K47" s="432"/>
      <c r="L47" s="432"/>
      <c r="M47" s="432"/>
      <c r="N47" s="432"/>
      <c r="O47" s="432"/>
      <c r="P47" s="431"/>
      <c r="Q47" s="432"/>
      <c r="R47" s="432"/>
      <c r="S47" s="431"/>
      <c r="T47" s="432"/>
    </row>
    <row r="48" spans="1:20" ht="79.5" customHeight="1" thickBot="1">
      <c r="A48" s="451"/>
      <c r="B48" s="452"/>
      <c r="C48" s="452"/>
      <c r="D48" s="452"/>
      <c r="E48" s="453"/>
      <c r="F48" s="435" t="s">
        <v>92</v>
      </c>
      <c r="G48" s="436"/>
      <c r="H48" s="91">
        <v>5</v>
      </c>
      <c r="I48" s="439"/>
      <c r="J48" s="439"/>
      <c r="K48" s="439"/>
      <c r="L48" s="439"/>
      <c r="M48" s="439"/>
      <c r="N48" s="439"/>
      <c r="O48" s="439"/>
      <c r="P48" s="456"/>
      <c r="Q48" s="439"/>
      <c r="R48" s="439"/>
      <c r="S48" s="456"/>
      <c r="T48" s="439"/>
    </row>
    <row r="49" spans="1:20" ht="60" customHeight="1">
      <c r="A49" s="448" t="s">
        <v>179</v>
      </c>
      <c r="B49" s="449"/>
      <c r="C49" s="449"/>
      <c r="D49" s="449"/>
      <c r="E49" s="450"/>
      <c r="F49" s="454" t="s">
        <v>93</v>
      </c>
      <c r="G49" s="455"/>
      <c r="H49" s="90">
        <v>10</v>
      </c>
      <c r="I49" s="432"/>
      <c r="J49" s="432"/>
      <c r="K49" s="432"/>
      <c r="L49" s="432"/>
      <c r="M49" s="432"/>
      <c r="N49" s="432"/>
      <c r="O49" s="432"/>
      <c r="P49" s="433"/>
      <c r="Q49" s="434"/>
      <c r="R49" s="432"/>
      <c r="S49" s="433"/>
      <c r="T49" s="434"/>
    </row>
    <row r="50" spans="1:20" ht="60" customHeight="1">
      <c r="A50" s="460"/>
      <c r="B50" s="461"/>
      <c r="C50" s="461"/>
      <c r="D50" s="461"/>
      <c r="E50" s="462"/>
      <c r="F50" s="463" t="s">
        <v>94</v>
      </c>
      <c r="G50" s="464"/>
      <c r="H50" s="93">
        <v>5</v>
      </c>
      <c r="I50" s="434"/>
      <c r="J50" s="434"/>
      <c r="K50" s="434"/>
      <c r="L50" s="434"/>
      <c r="M50" s="434"/>
      <c r="N50" s="434"/>
      <c r="O50" s="434"/>
      <c r="P50" s="433"/>
      <c r="Q50" s="434"/>
      <c r="R50" s="434"/>
      <c r="S50" s="433"/>
      <c r="T50" s="434"/>
    </row>
    <row r="51" spans="1:20" ht="60" customHeight="1" thickBot="1">
      <c r="A51" s="451"/>
      <c r="B51" s="452"/>
      <c r="C51" s="452"/>
      <c r="D51" s="452"/>
      <c r="E51" s="453"/>
      <c r="F51" s="435" t="s">
        <v>95</v>
      </c>
      <c r="G51" s="436"/>
      <c r="H51" s="91">
        <v>0</v>
      </c>
      <c r="I51" s="439"/>
      <c r="J51" s="439"/>
      <c r="K51" s="439"/>
      <c r="L51" s="439"/>
      <c r="M51" s="439"/>
      <c r="N51" s="439"/>
      <c r="O51" s="439"/>
      <c r="P51" s="456"/>
      <c r="Q51" s="439"/>
      <c r="R51" s="439"/>
      <c r="S51" s="456"/>
      <c r="T51" s="439"/>
    </row>
    <row r="52" spans="1:20" ht="30" customHeight="1">
      <c r="A52" s="471" t="s">
        <v>96</v>
      </c>
      <c r="B52" s="471"/>
      <c r="C52" s="471"/>
      <c r="D52" s="471"/>
      <c r="E52" s="471"/>
      <c r="F52" s="471"/>
      <c r="G52" s="471"/>
      <c r="H52" s="71">
        <f>H36+H38+H40+H42+H45+H47+H49</f>
        <v>100</v>
      </c>
      <c r="I52" s="472">
        <f>SUM(I36:I51)</f>
        <v>0</v>
      </c>
      <c r="J52" s="473"/>
      <c r="K52" s="472">
        <f>SUM(K36:K51)</f>
        <v>0</v>
      </c>
      <c r="L52" s="473"/>
      <c r="M52" s="472">
        <f>SUM(M36:M51)</f>
        <v>0</v>
      </c>
      <c r="N52" s="473"/>
      <c r="O52" s="470">
        <f>SUM(O36:O51)</f>
        <v>0</v>
      </c>
      <c r="P52" s="470"/>
      <c r="Q52" s="470"/>
      <c r="R52" s="470">
        <f>SUM(R36:R51)</f>
        <v>0</v>
      </c>
      <c r="S52" s="470"/>
      <c r="T52" s="470"/>
    </row>
    <row r="53" spans="1:20" ht="60" customHeight="1">
      <c r="A53" s="401" t="s">
        <v>155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 ht="106.5" customHeight="1">
      <c r="A54" s="444" t="s">
        <v>80</v>
      </c>
      <c r="B54" s="444"/>
      <c r="C54" s="444"/>
      <c r="D54" s="444"/>
      <c r="E54" s="444"/>
      <c r="F54" s="444"/>
      <c r="G54" s="444"/>
      <c r="H54" s="88" t="s">
        <v>81</v>
      </c>
      <c r="I54" s="89" t="s">
        <v>82</v>
      </c>
      <c r="J54" s="86" t="s">
        <v>144</v>
      </c>
      <c r="K54" s="89" t="s">
        <v>83</v>
      </c>
      <c r="L54" s="86" t="s">
        <v>144</v>
      </c>
      <c r="M54" s="89" t="s">
        <v>84</v>
      </c>
      <c r="N54" s="86" t="s">
        <v>144</v>
      </c>
      <c r="O54" s="86" t="s">
        <v>85</v>
      </c>
      <c r="P54" s="445" t="s">
        <v>144</v>
      </c>
      <c r="Q54" s="446"/>
      <c r="R54" s="86" t="s">
        <v>86</v>
      </c>
      <c r="S54" s="447" t="s">
        <v>144</v>
      </c>
      <c r="T54" s="447"/>
    </row>
    <row r="55" spans="1:20" ht="60" customHeight="1">
      <c r="A55" s="461" t="s">
        <v>145</v>
      </c>
      <c r="B55" s="461"/>
      <c r="C55" s="461"/>
      <c r="D55" s="461"/>
      <c r="E55" s="461"/>
      <c r="F55" s="466" t="s">
        <v>159</v>
      </c>
      <c r="G55" s="466"/>
      <c r="H55" s="79">
        <v>100</v>
      </c>
      <c r="I55" s="465"/>
      <c r="J55" s="467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146</v>
      </c>
      <c r="G56" s="466"/>
      <c r="H56" s="79">
        <v>50</v>
      </c>
      <c r="I56" s="465"/>
      <c r="J56" s="468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60" customHeight="1">
      <c r="A57" s="461"/>
      <c r="B57" s="461"/>
      <c r="C57" s="461"/>
      <c r="D57" s="461"/>
      <c r="E57" s="461"/>
      <c r="F57" s="466" t="s">
        <v>147</v>
      </c>
      <c r="G57" s="466"/>
      <c r="H57" s="79">
        <v>0</v>
      </c>
      <c r="I57" s="465"/>
      <c r="J57" s="469"/>
      <c r="K57" s="465"/>
      <c r="L57" s="465"/>
      <c r="M57" s="465"/>
      <c r="N57" s="465"/>
      <c r="O57" s="465"/>
      <c r="P57" s="465"/>
      <c r="Q57" s="465"/>
      <c r="R57" s="465"/>
      <c r="S57" s="465"/>
      <c r="T57" s="465"/>
    </row>
    <row r="58" spans="1:20" ht="30" customHeight="1">
      <c r="A58" s="474" t="s">
        <v>96</v>
      </c>
      <c r="B58" s="474"/>
      <c r="C58" s="474"/>
      <c r="D58" s="474"/>
      <c r="E58" s="474"/>
      <c r="F58" s="474"/>
      <c r="G58" s="474"/>
      <c r="H58" s="474"/>
      <c r="I58" s="475">
        <f>I55</f>
        <v>0</v>
      </c>
      <c r="J58" s="475"/>
      <c r="K58" s="475">
        <f>K55</f>
        <v>0</v>
      </c>
      <c r="L58" s="475"/>
      <c r="M58" s="475">
        <f>M55</f>
        <v>0</v>
      </c>
      <c r="N58" s="475"/>
      <c r="O58" s="470">
        <f>O55</f>
        <v>0</v>
      </c>
      <c r="P58" s="470"/>
      <c r="Q58" s="470"/>
      <c r="R58" s="470">
        <f>R55</f>
        <v>0</v>
      </c>
      <c r="S58" s="470"/>
      <c r="T58" s="470"/>
    </row>
    <row r="59" spans="1:20" ht="60" customHeight="1">
      <c r="A59" s="401" t="s">
        <v>153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 ht="60" customHeight="1">
      <c r="A60" s="461" t="s">
        <v>156</v>
      </c>
      <c r="B60" s="461"/>
      <c r="C60" s="461"/>
      <c r="D60" s="461"/>
      <c r="E60" s="461"/>
      <c r="F60" s="476" t="s">
        <v>150</v>
      </c>
      <c r="G60" s="477"/>
      <c r="H60" s="478"/>
      <c r="I60" s="479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80"/>
      <c r="K60" s="479">
        <f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80"/>
      <c r="M60" s="479">
        <f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80"/>
      <c r="O60" s="479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85"/>
      <c r="Q60" s="485"/>
      <c r="R60" s="479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85"/>
      <c r="T60" s="485"/>
    </row>
    <row r="61" spans="1:20" ht="60" customHeight="1">
      <c r="A61" s="461"/>
      <c r="B61" s="461"/>
      <c r="C61" s="461"/>
      <c r="D61" s="461"/>
      <c r="E61" s="461"/>
      <c r="F61" s="476" t="s">
        <v>151</v>
      </c>
      <c r="G61" s="477"/>
      <c r="H61" s="478"/>
      <c r="I61" s="481"/>
      <c r="J61" s="482"/>
      <c r="K61" s="481"/>
      <c r="L61" s="482"/>
      <c r="M61" s="481"/>
      <c r="N61" s="482"/>
      <c r="O61" s="481"/>
      <c r="P61" s="486"/>
      <c r="Q61" s="486"/>
      <c r="R61" s="481"/>
      <c r="S61" s="486"/>
      <c r="T61" s="486"/>
    </row>
    <row r="62" spans="1:20" ht="60" customHeight="1">
      <c r="A62" s="461"/>
      <c r="B62" s="461"/>
      <c r="C62" s="461"/>
      <c r="D62" s="461"/>
      <c r="E62" s="461"/>
      <c r="F62" s="476" t="s">
        <v>152</v>
      </c>
      <c r="G62" s="477"/>
      <c r="H62" s="478"/>
      <c r="I62" s="483"/>
      <c r="J62" s="484"/>
      <c r="K62" s="483"/>
      <c r="L62" s="484"/>
      <c r="M62" s="483"/>
      <c r="N62" s="484"/>
      <c r="O62" s="483"/>
      <c r="P62" s="487"/>
      <c r="Q62" s="487"/>
      <c r="R62" s="483"/>
      <c r="S62" s="487"/>
      <c r="T62" s="487"/>
    </row>
    <row r="63" spans="1:20" ht="60" customHeight="1">
      <c r="A63" s="401" t="s">
        <v>148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 ht="60" customHeight="1">
      <c r="A64" s="461" t="s">
        <v>149</v>
      </c>
      <c r="B64" s="461"/>
      <c r="C64" s="461"/>
      <c r="D64" s="461"/>
      <c r="E64" s="461"/>
      <c r="F64" s="466" t="s">
        <v>150</v>
      </c>
      <c r="G64" s="466"/>
      <c r="H64" s="79">
        <v>100</v>
      </c>
      <c r="I64" s="488" t="str">
        <f>IF(SUM(I60:T62)=0,"BAJO",IF(SUM(I60:T62)/COUNTIF(I60:T62,"&gt;0")&lt;50,"BAJO",IF(SUM(I60:T62)/COUNTIF(I60:T62,"&gt;0")=100,"FUERTE",IF(SUM(I60:T62)/COUNTIF(I60:T62,"&gt;0")&lt;=99,"MODERADO"))))</f>
        <v>BAJO</v>
      </c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151</v>
      </c>
      <c r="G65" s="466"/>
      <c r="H65" s="79">
        <v>50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60" customHeight="1">
      <c r="A66" s="461"/>
      <c r="B66" s="461"/>
      <c r="C66" s="461"/>
      <c r="D66" s="461"/>
      <c r="E66" s="461"/>
      <c r="F66" s="466" t="s">
        <v>152</v>
      </c>
      <c r="G66" s="466"/>
      <c r="H66" s="79">
        <v>0</v>
      </c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  <row r="67" spans="1:20" ht="30" customHeight="1">
      <c r="A67" s="42"/>
      <c r="B67" s="42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1"/>
      <c r="P67" s="41"/>
      <c r="Q67" s="41"/>
      <c r="R67" s="41"/>
      <c r="S67" s="41"/>
      <c r="T67" s="41"/>
    </row>
    <row r="68" spans="1:20" ht="30" customHeight="1">
      <c r="A68" s="26"/>
      <c r="B68" s="26"/>
      <c r="C68" s="39"/>
      <c r="D68" s="39"/>
      <c r="E68" s="39"/>
      <c r="F68" s="39"/>
      <c r="G68" s="39"/>
      <c r="H68" s="39"/>
      <c r="I68" s="39"/>
      <c r="J68" s="77"/>
      <c r="K68" s="77"/>
      <c r="L68" s="48"/>
      <c r="M68" s="48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4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75"/>
      <c r="V71" s="75"/>
      <c r="W71" s="75"/>
      <c r="X71" s="75"/>
    </row>
    <row r="72" spans="1:24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  <c r="U72" s="75"/>
      <c r="V72" s="75"/>
      <c r="W72" s="75"/>
      <c r="X72" s="75"/>
    </row>
    <row r="73" spans="1:24" s="74" customFormat="1" ht="49.5" customHeight="1">
      <c r="A73" s="491">
        <f>A12</f>
        <v>0</v>
      </c>
      <c r="B73" s="491"/>
      <c r="C73" s="491"/>
      <c r="D73" s="491"/>
      <c r="E73" s="491"/>
      <c r="F73" s="491"/>
      <c r="G73" s="491"/>
      <c r="H73" s="492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  <c r="U73" s="75"/>
      <c r="V73" s="75"/>
      <c r="W73" s="75"/>
      <c r="X73" s="75"/>
    </row>
    <row r="74" spans="1:2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  <c r="U74" s="75"/>
      <c r="V74" s="75"/>
      <c r="W74" s="75"/>
      <c r="X74" s="75"/>
    </row>
    <row r="75" spans="1:24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75"/>
      <c r="V75" s="75"/>
      <c r="W75" s="75"/>
      <c r="X75" s="75"/>
    </row>
    <row r="76" spans="1:24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  <c r="U76" s="75"/>
      <c r="V76" s="75"/>
      <c r="W76" s="75"/>
      <c r="X76" s="75"/>
    </row>
    <row r="77" spans="1:24" s="74" customFormat="1" ht="49.5" customHeight="1">
      <c r="A77" s="491" t="e">
        <f>O12</f>
        <v>#DIV/0!</v>
      </c>
      <c r="B77" s="491"/>
      <c r="C77" s="491"/>
      <c r="D77" s="491"/>
      <c r="E77" s="491"/>
      <c r="F77" s="491"/>
      <c r="G77" s="491"/>
      <c r="H77" s="495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495"/>
      <c r="J77" s="495"/>
      <c r="K77" s="495"/>
      <c r="L77" s="495"/>
      <c r="M77" s="495"/>
      <c r="N77" s="495"/>
      <c r="O77" s="491" t="e">
        <f>IF(A77-H77=0,"1",A77-H77)</f>
        <v>#DIV/0!</v>
      </c>
      <c r="P77" s="491"/>
      <c r="Q77" s="491"/>
      <c r="R77" s="491"/>
      <c r="S77" s="491"/>
      <c r="T77" s="491"/>
      <c r="U77" s="75"/>
      <c r="V77" s="75"/>
      <c r="W77" s="75"/>
      <c r="X77" s="75"/>
    </row>
    <row r="78" spans="1:2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  <c r="U78" s="75"/>
      <c r="V78" s="75"/>
      <c r="W78" s="75"/>
      <c r="X78" s="75"/>
    </row>
    <row r="79" spans="1:24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75"/>
      <c r="V79" s="75"/>
      <c r="W79" s="75"/>
      <c r="X79" s="75"/>
    </row>
    <row r="80" spans="1:24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  <c r="U80" s="75"/>
      <c r="V80" s="75"/>
      <c r="W80" s="75"/>
      <c r="X80" s="75"/>
    </row>
    <row r="81" spans="1:24" s="74" customFormat="1" ht="148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e">
        <f>O77</f>
        <v>#DIV/0!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492"/>
      <c r="Q81" s="492"/>
      <c r="R81" s="492"/>
      <c r="S81" s="492"/>
      <c r="T81" s="492"/>
      <c r="U81" s="75"/>
      <c r="V81" s="75"/>
      <c r="W81" s="75"/>
      <c r="X81" s="75"/>
    </row>
    <row r="82" spans="1:20" ht="28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17">
    <mergeCell ref="A79:T79"/>
    <mergeCell ref="A80:G80"/>
    <mergeCell ref="H80:N80"/>
    <mergeCell ref="O80:T80"/>
    <mergeCell ref="A81:G81"/>
    <mergeCell ref="H81:N81"/>
    <mergeCell ref="O81:T81"/>
    <mergeCell ref="Q10:T11"/>
    <mergeCell ref="B11:C11"/>
    <mergeCell ref="D11:F11"/>
    <mergeCell ref="G11:H11"/>
    <mergeCell ref="I11:J11"/>
    <mergeCell ref="K11:L11"/>
    <mergeCell ref="M11:N11"/>
    <mergeCell ref="O11:P11"/>
    <mergeCell ref="O12:P12"/>
    <mergeCell ref="Q12:T12"/>
    <mergeCell ref="B12:C12"/>
    <mergeCell ref="D12:F12"/>
    <mergeCell ref="G12:H12"/>
    <mergeCell ref="I12:J12"/>
    <mergeCell ref="K12:L12"/>
    <mergeCell ref="M12:N12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3:T63"/>
    <mergeCell ref="A64:E66"/>
    <mergeCell ref="F64:G64"/>
    <mergeCell ref="I64:T66"/>
    <mergeCell ref="F65:G65"/>
    <mergeCell ref="F66:G66"/>
    <mergeCell ref="A69:T69"/>
    <mergeCell ref="A71:T71"/>
    <mergeCell ref="A72:G72"/>
    <mergeCell ref="H72:N72"/>
    <mergeCell ref="O72:T72"/>
    <mergeCell ref="R58:T58"/>
    <mergeCell ref="A59:T59"/>
    <mergeCell ref="A60:E62"/>
    <mergeCell ref="F60:H60"/>
    <mergeCell ref="I60:J62"/>
    <mergeCell ref="K60:L62"/>
    <mergeCell ref="M60:N62"/>
    <mergeCell ref="O60:Q62"/>
    <mergeCell ref="R60:T62"/>
    <mergeCell ref="F61:H61"/>
    <mergeCell ref="F62:H62"/>
    <mergeCell ref="A58:H58"/>
    <mergeCell ref="I58:J58"/>
    <mergeCell ref="K58:L58"/>
    <mergeCell ref="M58:N58"/>
    <mergeCell ref="M55:M57"/>
    <mergeCell ref="N55:N57"/>
    <mergeCell ref="I55:I57"/>
    <mergeCell ref="J55:J57"/>
    <mergeCell ref="O58:Q58"/>
    <mergeCell ref="R52:T52"/>
    <mergeCell ref="M49:M51"/>
    <mergeCell ref="N49:N51"/>
    <mergeCell ref="O49:O51"/>
    <mergeCell ref="P49:Q51"/>
    <mergeCell ref="R49:R51"/>
    <mergeCell ref="S49:T51"/>
    <mergeCell ref="K55:K57"/>
    <mergeCell ref="L55:L57"/>
    <mergeCell ref="K52:L52"/>
    <mergeCell ref="M52:N52"/>
    <mergeCell ref="O55:O57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F56:G56"/>
    <mergeCell ref="F57:G57"/>
    <mergeCell ref="A49:E51"/>
    <mergeCell ref="F49:G49"/>
    <mergeCell ref="I49:I51"/>
    <mergeCell ref="J49:J51"/>
    <mergeCell ref="K49:K51"/>
    <mergeCell ref="L49:L51"/>
    <mergeCell ref="F50:G50"/>
    <mergeCell ref="F51:G51"/>
    <mergeCell ref="O52:Q52"/>
    <mergeCell ref="A52:G52"/>
    <mergeCell ref="I52:J52"/>
    <mergeCell ref="O45:O46"/>
    <mergeCell ref="P45:Q46"/>
    <mergeCell ref="R45:R46"/>
    <mergeCell ref="S45:T46"/>
    <mergeCell ref="A47:E48"/>
    <mergeCell ref="F47:G47"/>
    <mergeCell ref="I47:I48"/>
    <mergeCell ref="J47:J48"/>
    <mergeCell ref="K47:K48"/>
    <mergeCell ref="L47:L48"/>
    <mergeCell ref="F48:G48"/>
    <mergeCell ref="M47:M48"/>
    <mergeCell ref="N47:N48"/>
    <mergeCell ref="O47:O48"/>
    <mergeCell ref="P47:Q48"/>
    <mergeCell ref="R47:R48"/>
    <mergeCell ref="S47:T48"/>
    <mergeCell ref="A45:E46"/>
    <mergeCell ref="F45:G45"/>
    <mergeCell ref="I45:I46"/>
    <mergeCell ref="J45:J46"/>
    <mergeCell ref="K45:K46"/>
    <mergeCell ref="L45:L46"/>
    <mergeCell ref="F46:G46"/>
    <mergeCell ref="M45:M46"/>
    <mergeCell ref="N45:N46"/>
    <mergeCell ref="O40:O41"/>
    <mergeCell ref="P40:Q41"/>
    <mergeCell ref="R40:R41"/>
    <mergeCell ref="S40:T41"/>
    <mergeCell ref="A42:E44"/>
    <mergeCell ref="F42:G42"/>
    <mergeCell ref="I42:I44"/>
    <mergeCell ref="J42:J44"/>
    <mergeCell ref="K42:K44"/>
    <mergeCell ref="L42:L44"/>
    <mergeCell ref="F43:G43"/>
    <mergeCell ref="F44:G44"/>
    <mergeCell ref="M42:M44"/>
    <mergeCell ref="N42:N44"/>
    <mergeCell ref="O42:O44"/>
    <mergeCell ref="P42:Q44"/>
    <mergeCell ref="R42:R44"/>
    <mergeCell ref="S42:T44"/>
    <mergeCell ref="A40:E41"/>
    <mergeCell ref="F40:G40"/>
    <mergeCell ref="I40:I41"/>
    <mergeCell ref="J40:J41"/>
    <mergeCell ref="K40:K41"/>
    <mergeCell ref="L40:L41"/>
    <mergeCell ref="F41:G41"/>
    <mergeCell ref="M40:M41"/>
    <mergeCell ref="N40:N41"/>
    <mergeCell ref="P36:Q37"/>
    <mergeCell ref="R36:R37"/>
    <mergeCell ref="S36:T37"/>
    <mergeCell ref="F37:G37"/>
    <mergeCell ref="A38:E39"/>
    <mergeCell ref="F38:G38"/>
    <mergeCell ref="I38:I39"/>
    <mergeCell ref="J38:J39"/>
    <mergeCell ref="K38:K39"/>
    <mergeCell ref="L38:L39"/>
    <mergeCell ref="F39:G39"/>
    <mergeCell ref="M38:M39"/>
    <mergeCell ref="N38:N39"/>
    <mergeCell ref="O38:O39"/>
    <mergeCell ref="P38:Q39"/>
    <mergeCell ref="R38:R39"/>
    <mergeCell ref="S38:T39"/>
    <mergeCell ref="A36:E37"/>
    <mergeCell ref="F36:G36"/>
    <mergeCell ref="I36:I37"/>
    <mergeCell ref="J36:J37"/>
    <mergeCell ref="K36:K37"/>
    <mergeCell ref="L36:L37"/>
    <mergeCell ref="M36:M37"/>
    <mergeCell ref="N36:N37"/>
    <mergeCell ref="O36:O37"/>
    <mergeCell ref="A26:G26"/>
    <mergeCell ref="A27:G27"/>
    <mergeCell ref="A28:G28"/>
    <mergeCell ref="A29:G29"/>
    <mergeCell ref="A30:G30"/>
    <mergeCell ref="A31:G31"/>
    <mergeCell ref="A33:T33"/>
    <mergeCell ref="A34:T34"/>
    <mergeCell ref="A35:G35"/>
    <mergeCell ref="P35:Q35"/>
    <mergeCell ref="S35:T35"/>
    <mergeCell ref="A19:F19"/>
    <mergeCell ref="H19:N19"/>
    <mergeCell ref="A20:F20"/>
    <mergeCell ref="H20:N20"/>
    <mergeCell ref="A21:F21"/>
    <mergeCell ref="H21:N21"/>
    <mergeCell ref="A22:F22"/>
    <mergeCell ref="H22:N22"/>
    <mergeCell ref="A23:F23"/>
    <mergeCell ref="H23:N23"/>
    <mergeCell ref="A9:T9"/>
    <mergeCell ref="A10:A11"/>
    <mergeCell ref="B10:P10"/>
    <mergeCell ref="A14:T14"/>
    <mergeCell ref="A15:T15"/>
    <mergeCell ref="A16:F18"/>
    <mergeCell ref="G16:N18"/>
    <mergeCell ref="O16:T16"/>
    <mergeCell ref="O17:Q17"/>
    <mergeCell ref="R17:T17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priority="15" dxfId="1" stopIfTrue="1">
      <formula>LEFT(O81,4)="ALTO"</formula>
    </cfRule>
    <cfRule type="expression" priority="16" dxfId="2" stopIfTrue="1">
      <formula>LEFT(O81,8)="MODERADO"</formula>
    </cfRule>
    <cfRule type="expression" priority="17" dxfId="3" stopIfTrue="1">
      <formula>LEFT(O81,7)="EXTREMO"</formula>
    </cfRule>
    <cfRule type="expression" priority="18" dxfId="7" stopIfTrue="1">
      <formula>LEFT(O81,4)="BAJO"</formula>
    </cfRule>
  </conditionalFormatting>
  <conditionalFormatting sqref="I64:T66">
    <cfRule type="containsText" priority="12" dxfId="6" operator="containsText" stopIfTrue="1" text="Fuerte">
      <formula>NOT(ISERROR(SEARCH("Fuerte",I64)))</formula>
    </cfRule>
    <cfRule type="containsText" priority="13" dxfId="5" operator="containsText" stopIfTrue="1" text="Moderado">
      <formula>NOT(ISERROR(SEARCH("Moderado",I64)))</formula>
    </cfRule>
    <cfRule type="containsText" priority="14" dxfId="3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tabColor theme="6" tint="-0.24997000396251678"/>
  </sheetPr>
  <dimension ref="A1:X82"/>
  <sheetViews>
    <sheetView view="pageBreakPreview" zoomScale="28" zoomScaleNormal="70" zoomScaleSheetLayoutView="28" zoomScalePageLayoutView="0" workbookViewId="0" topLeftCell="G49">
      <selection activeCell="A10" sqref="A10:P11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75" customWidth="1"/>
    <col min="22" max="24" width="11.421875" style="75" customWidth="1"/>
    <col min="25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RIESGOS'!A89</f>
        <v>0</v>
      </c>
      <c r="B7" s="397">
        <f>'MAPA DE RIESGOS'!C89</f>
        <v>0</v>
      </c>
      <c r="C7" s="398"/>
      <c r="D7" s="397">
        <f>'MAPA DE RIESGOS'!B89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34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6" customHeight="1">
      <c r="A9" s="529" t="s">
        <v>136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1"/>
    </row>
    <row r="10" spans="1:24" s="51" customFormat="1" ht="49.5" customHeight="1">
      <c r="A10" s="532" t="s">
        <v>63</v>
      </c>
      <c r="B10" s="532" t="s">
        <v>64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 t="s">
        <v>62</v>
      </c>
      <c r="R10" s="533"/>
      <c r="S10" s="533"/>
      <c r="T10" s="533"/>
      <c r="U10" s="75"/>
      <c r="V10" s="75"/>
      <c r="W10" s="75"/>
      <c r="X10" s="75"/>
    </row>
    <row r="11" spans="1:24" s="51" customFormat="1" ht="73.5" customHeight="1">
      <c r="A11" s="532"/>
      <c r="B11" s="532" t="s">
        <v>66</v>
      </c>
      <c r="C11" s="532"/>
      <c r="D11" s="532" t="s">
        <v>67</v>
      </c>
      <c r="E11" s="532"/>
      <c r="F11" s="532"/>
      <c r="G11" s="532" t="s">
        <v>68</v>
      </c>
      <c r="H11" s="532"/>
      <c r="I11" s="532" t="s">
        <v>69</v>
      </c>
      <c r="J11" s="532"/>
      <c r="K11" s="532" t="s">
        <v>70</v>
      </c>
      <c r="L11" s="532"/>
      <c r="M11" s="532" t="s">
        <v>71</v>
      </c>
      <c r="N11" s="532"/>
      <c r="O11" s="532" t="s">
        <v>65</v>
      </c>
      <c r="P11" s="532"/>
      <c r="Q11" s="533"/>
      <c r="R11" s="533"/>
      <c r="S11" s="533"/>
      <c r="T11" s="533"/>
      <c r="U11" s="75"/>
      <c r="V11" s="75"/>
      <c r="W11" s="75"/>
      <c r="X11" s="75"/>
    </row>
    <row r="12" spans="1:24" s="74" customFormat="1" ht="102" customHeight="1">
      <c r="A12" s="87">
        <f>'MAPA DE RIESGOS'!G89</f>
        <v>0</v>
      </c>
      <c r="B12" s="536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4" t="e">
        <f>ROUND(AVERAGE(B12:N12),0)</f>
        <v>#DIV/0!</v>
      </c>
      <c r="P12" s="534"/>
      <c r="Q12" s="53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5"/>
      <c r="S12" s="535"/>
      <c r="T12" s="535"/>
      <c r="U12" s="75"/>
      <c r="V12" s="75"/>
      <c r="W12" s="75"/>
      <c r="X12" s="75"/>
    </row>
    <row r="13" spans="1:20" ht="47.25" customHeight="1">
      <c r="A13" s="28"/>
      <c r="B13" s="28"/>
      <c r="C13" s="28"/>
      <c r="D13" s="29"/>
      <c r="E13" s="29"/>
      <c r="F13" s="30"/>
      <c r="G13" s="30"/>
      <c r="H13" s="30"/>
      <c r="I13" s="30"/>
      <c r="J13" s="30"/>
      <c r="K13" s="29"/>
      <c r="L13" s="29"/>
      <c r="M13" s="29"/>
      <c r="N13" s="29"/>
      <c r="O13" s="41"/>
      <c r="P13" s="41"/>
      <c r="Q13" s="41"/>
      <c r="R13" s="41"/>
      <c r="S13" s="41"/>
      <c r="T13" s="41"/>
    </row>
    <row r="14" spans="1:20" ht="73.5" customHeight="1">
      <c r="A14" s="393" t="s">
        <v>72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</row>
    <row r="15" spans="1:20" ht="73.5" customHeight="1">
      <c r="A15" s="408" t="s">
        <v>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</row>
    <row r="16" spans="1:20" ht="72" customHeight="1">
      <c r="A16" s="496" t="s">
        <v>191</v>
      </c>
      <c r="B16" s="497"/>
      <c r="C16" s="497"/>
      <c r="D16" s="497"/>
      <c r="E16" s="497"/>
      <c r="F16" s="498"/>
      <c r="G16" s="496" t="s">
        <v>168</v>
      </c>
      <c r="H16" s="497"/>
      <c r="I16" s="497"/>
      <c r="J16" s="497"/>
      <c r="K16" s="497"/>
      <c r="L16" s="497"/>
      <c r="M16" s="497"/>
      <c r="N16" s="498"/>
      <c r="O16" s="401" t="s">
        <v>142</v>
      </c>
      <c r="P16" s="401"/>
      <c r="Q16" s="401"/>
      <c r="R16" s="401"/>
      <c r="S16" s="401"/>
      <c r="T16" s="401"/>
    </row>
    <row r="17" spans="1:20" ht="30" customHeight="1">
      <c r="A17" s="499"/>
      <c r="B17" s="500"/>
      <c r="C17" s="500"/>
      <c r="D17" s="500"/>
      <c r="E17" s="500"/>
      <c r="F17" s="501"/>
      <c r="G17" s="499"/>
      <c r="H17" s="500"/>
      <c r="I17" s="500"/>
      <c r="J17" s="500"/>
      <c r="K17" s="500"/>
      <c r="L17" s="500"/>
      <c r="M17" s="500"/>
      <c r="N17" s="501"/>
      <c r="O17" s="427" t="s">
        <v>1</v>
      </c>
      <c r="P17" s="427"/>
      <c r="Q17" s="427"/>
      <c r="R17" s="427" t="s">
        <v>0</v>
      </c>
      <c r="S17" s="427"/>
      <c r="T17" s="427"/>
    </row>
    <row r="18" spans="1:20" ht="54" customHeight="1">
      <c r="A18" s="502"/>
      <c r="B18" s="503"/>
      <c r="C18" s="503"/>
      <c r="D18" s="503"/>
      <c r="E18" s="503"/>
      <c r="F18" s="504"/>
      <c r="G18" s="502"/>
      <c r="H18" s="503"/>
      <c r="I18" s="503"/>
      <c r="J18" s="503"/>
      <c r="K18" s="503"/>
      <c r="L18" s="503"/>
      <c r="M18" s="503"/>
      <c r="N18" s="504"/>
      <c r="O18" s="86" t="s">
        <v>166</v>
      </c>
      <c r="P18" s="86" t="s">
        <v>167</v>
      </c>
      <c r="Q18" s="86" t="s">
        <v>169</v>
      </c>
      <c r="R18" s="86" t="s">
        <v>166</v>
      </c>
      <c r="S18" s="86" t="s">
        <v>167</v>
      </c>
      <c r="T18" s="86" t="s">
        <v>169</v>
      </c>
    </row>
    <row r="19" spans="1:20" ht="49.5" customHeight="1">
      <c r="A19" s="505">
        <f>'MAPA DE RIESGOS'!E89</f>
        <v>0</v>
      </c>
      <c r="B19" s="506"/>
      <c r="C19" s="506"/>
      <c r="D19" s="506"/>
      <c r="E19" s="506"/>
      <c r="F19" s="507"/>
      <c r="G19" s="94" t="s">
        <v>74</v>
      </c>
      <c r="H19" s="505">
        <f>'MAPA DE RIESGOS'!J89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RIESGOS'!E90</f>
        <v>0</v>
      </c>
      <c r="B20" s="506"/>
      <c r="C20" s="506"/>
      <c r="D20" s="506"/>
      <c r="E20" s="506"/>
      <c r="F20" s="507"/>
      <c r="G20" s="94" t="s">
        <v>75</v>
      </c>
      <c r="H20" s="505">
        <f>'MAPA DE RIESGOS'!J90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RIESGOS'!E91</f>
        <v>0</v>
      </c>
      <c r="B21" s="506"/>
      <c r="C21" s="506"/>
      <c r="D21" s="506"/>
      <c r="E21" s="506"/>
      <c r="F21" s="507"/>
      <c r="G21" s="94" t="s">
        <v>76</v>
      </c>
      <c r="H21" s="505">
        <f>'MAPA DE RIESGOS'!J91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RIESGOS'!E92</f>
        <v>0</v>
      </c>
      <c r="B22" s="506"/>
      <c r="C22" s="506"/>
      <c r="D22" s="506"/>
      <c r="E22" s="506"/>
      <c r="F22" s="507"/>
      <c r="G22" s="94" t="s">
        <v>77</v>
      </c>
      <c r="H22" s="505">
        <f>'MAPA DE RIESGOS'!J92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49.5" customHeight="1">
      <c r="A23" s="505">
        <f>'MAPA DE RIESGOS'!E93</f>
        <v>0</v>
      </c>
      <c r="B23" s="506"/>
      <c r="C23" s="506"/>
      <c r="D23" s="506"/>
      <c r="E23" s="506"/>
      <c r="F23" s="507"/>
      <c r="G23" s="94" t="s">
        <v>78</v>
      </c>
      <c r="H23" s="505">
        <f>'MAPA DE RIESGOS'!J93</f>
        <v>0</v>
      </c>
      <c r="I23" s="506"/>
      <c r="J23" s="506"/>
      <c r="K23" s="506"/>
      <c r="L23" s="506"/>
      <c r="M23" s="506"/>
      <c r="N23" s="506"/>
      <c r="O23" s="73"/>
      <c r="P23" s="73"/>
      <c r="Q23" s="72"/>
      <c r="R23" s="72"/>
      <c r="S23" s="72"/>
      <c r="T23" s="72"/>
    </row>
    <row r="24" spans="1:20" ht="30" customHeight="1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1"/>
      <c r="P24" s="41"/>
      <c r="Q24" s="41"/>
      <c r="R24" s="41"/>
      <c r="S24" s="41"/>
      <c r="T24" s="41"/>
    </row>
    <row r="25" spans="1:20" ht="30" customHeight="1">
      <c r="A25" s="34"/>
      <c r="B25" s="34"/>
      <c r="C25" s="35"/>
      <c r="D25" s="35"/>
      <c r="E25" s="44"/>
      <c r="F25" s="44"/>
      <c r="G25" s="44"/>
      <c r="H25" s="44"/>
      <c r="I25" s="44"/>
      <c r="J25" s="36"/>
      <c r="K25" s="36"/>
      <c r="L25" s="37"/>
      <c r="M25" s="37"/>
      <c r="N25" s="38"/>
      <c r="O25" s="43"/>
      <c r="P25" s="43"/>
      <c r="Q25" s="43"/>
      <c r="R25" s="43"/>
      <c r="S25" s="43"/>
      <c r="T25" s="43"/>
    </row>
    <row r="26" spans="1:20" ht="54" customHeight="1">
      <c r="A26" s="437" t="s">
        <v>170</v>
      </c>
      <c r="B26" s="437"/>
      <c r="C26" s="437"/>
      <c r="D26" s="437"/>
      <c r="E26" s="437"/>
      <c r="F26" s="437"/>
      <c r="G26" s="438"/>
      <c r="H26" s="87">
        <f>COUNTIF(O19:O23,"x")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171</v>
      </c>
      <c r="B27" s="437"/>
      <c r="C27" s="437"/>
      <c r="D27" s="437"/>
      <c r="E27" s="437"/>
      <c r="F27" s="437"/>
      <c r="G27" s="438"/>
      <c r="H27" s="87">
        <f>COUNTIF(P19:P23,"x")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172</v>
      </c>
      <c r="B28" s="437"/>
      <c r="C28" s="437"/>
      <c r="D28" s="437"/>
      <c r="E28" s="437"/>
      <c r="F28" s="437"/>
      <c r="G28" s="438"/>
      <c r="H28" s="87">
        <f>COUNTIF(Q19:Q23,"x")</f>
        <v>0</v>
      </c>
      <c r="I28" s="34"/>
      <c r="J28" s="34"/>
      <c r="K28" s="34"/>
      <c r="L28" s="37"/>
      <c r="M28" s="37"/>
      <c r="N28" s="45"/>
      <c r="O28" s="34"/>
      <c r="P28" s="34"/>
      <c r="Q28" s="34"/>
      <c r="R28" s="34"/>
      <c r="S28" s="34"/>
      <c r="T28" s="34"/>
    </row>
    <row r="29" spans="1:20" ht="54" customHeight="1">
      <c r="A29" s="437" t="s">
        <v>173</v>
      </c>
      <c r="B29" s="437"/>
      <c r="C29" s="437"/>
      <c r="D29" s="437"/>
      <c r="E29" s="437"/>
      <c r="F29" s="437"/>
      <c r="G29" s="438"/>
      <c r="H29" s="87">
        <f>COUNTIF(R19:R23,"x")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174</v>
      </c>
      <c r="B30" s="437"/>
      <c r="C30" s="437"/>
      <c r="D30" s="437"/>
      <c r="E30" s="437"/>
      <c r="F30" s="437"/>
      <c r="G30" s="438"/>
      <c r="H30" s="87">
        <f>COUNTIF(S19:S23,"x")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54" customHeight="1">
      <c r="A31" s="437" t="s">
        <v>175</v>
      </c>
      <c r="B31" s="437"/>
      <c r="C31" s="437"/>
      <c r="D31" s="437"/>
      <c r="E31" s="437"/>
      <c r="F31" s="437"/>
      <c r="G31" s="438"/>
      <c r="H31" s="87">
        <f>COUNTIF(T19:T23,"x")</f>
        <v>0</v>
      </c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30" customHeight="1">
      <c r="A32" s="60"/>
      <c r="B32" s="60"/>
      <c r="C32" s="60"/>
      <c r="D32" s="60"/>
      <c r="E32" s="60"/>
      <c r="F32" s="60"/>
      <c r="G32" s="60"/>
      <c r="H32" s="45"/>
      <c r="I32" s="38"/>
      <c r="J32" s="38"/>
      <c r="K32" s="38"/>
      <c r="L32" s="46"/>
      <c r="M32" s="46"/>
      <c r="N32" s="46"/>
      <c r="O32" s="47"/>
      <c r="P32" s="47"/>
      <c r="Q32" s="47"/>
      <c r="R32" s="47"/>
      <c r="S32" s="47"/>
      <c r="T32" s="47"/>
    </row>
    <row r="33" spans="1:20" ht="78" customHeight="1">
      <c r="A33" s="440" t="s">
        <v>79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</row>
    <row r="34" spans="1:20" ht="78" customHeight="1">
      <c r="A34" s="441" t="s">
        <v>154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</row>
    <row r="35" spans="1:20" ht="106.5" customHeight="1" thickBot="1">
      <c r="A35" s="444" t="s">
        <v>80</v>
      </c>
      <c r="B35" s="444"/>
      <c r="C35" s="444"/>
      <c r="D35" s="444"/>
      <c r="E35" s="444"/>
      <c r="F35" s="444"/>
      <c r="G35" s="444"/>
      <c r="H35" s="88" t="s">
        <v>81</v>
      </c>
      <c r="I35" s="89" t="s">
        <v>82</v>
      </c>
      <c r="J35" s="86" t="s">
        <v>144</v>
      </c>
      <c r="K35" s="89" t="s">
        <v>83</v>
      </c>
      <c r="L35" s="86" t="s">
        <v>144</v>
      </c>
      <c r="M35" s="89" t="s">
        <v>84</v>
      </c>
      <c r="N35" s="86" t="s">
        <v>144</v>
      </c>
      <c r="O35" s="86" t="s">
        <v>85</v>
      </c>
      <c r="P35" s="445" t="s">
        <v>144</v>
      </c>
      <c r="Q35" s="446"/>
      <c r="R35" s="86" t="s">
        <v>86</v>
      </c>
      <c r="S35" s="447" t="s">
        <v>144</v>
      </c>
      <c r="T35" s="447"/>
    </row>
    <row r="36" spans="1:20" ht="60" customHeight="1">
      <c r="A36" s="448" t="s">
        <v>158</v>
      </c>
      <c r="B36" s="449"/>
      <c r="C36" s="449"/>
      <c r="D36" s="449"/>
      <c r="E36" s="450"/>
      <c r="F36" s="454" t="s">
        <v>108</v>
      </c>
      <c r="G36" s="455"/>
      <c r="H36" s="90">
        <v>15</v>
      </c>
      <c r="I36" s="432"/>
      <c r="J36" s="434"/>
      <c r="K36" s="432"/>
      <c r="L36" s="434"/>
      <c r="M36" s="432"/>
      <c r="N36" s="432"/>
      <c r="O36" s="432"/>
      <c r="P36" s="431"/>
      <c r="Q36" s="432"/>
      <c r="R36" s="432"/>
      <c r="S36" s="431"/>
      <c r="T36" s="432"/>
    </row>
    <row r="37" spans="1:20" ht="60" customHeight="1" thickBot="1">
      <c r="A37" s="451"/>
      <c r="B37" s="452"/>
      <c r="C37" s="452"/>
      <c r="D37" s="452"/>
      <c r="E37" s="453"/>
      <c r="F37" s="435" t="s">
        <v>109</v>
      </c>
      <c r="G37" s="436"/>
      <c r="H37" s="91">
        <v>0</v>
      </c>
      <c r="I37" s="439"/>
      <c r="J37" s="439"/>
      <c r="K37" s="439"/>
      <c r="L37" s="439"/>
      <c r="M37" s="439"/>
      <c r="N37" s="439"/>
      <c r="O37" s="439"/>
      <c r="P37" s="433"/>
      <c r="Q37" s="434"/>
      <c r="R37" s="439"/>
      <c r="S37" s="433"/>
      <c r="T37" s="434"/>
    </row>
    <row r="38" spans="1:20" ht="60" customHeight="1">
      <c r="A38" s="448" t="s">
        <v>161</v>
      </c>
      <c r="B38" s="449"/>
      <c r="C38" s="449"/>
      <c r="D38" s="449"/>
      <c r="E38" s="450"/>
      <c r="F38" s="454" t="s">
        <v>108</v>
      </c>
      <c r="G38" s="455"/>
      <c r="H38" s="90">
        <v>15</v>
      </c>
      <c r="I38" s="432"/>
      <c r="J38" s="432"/>
      <c r="K38" s="432"/>
      <c r="L38" s="432"/>
      <c r="M38" s="432"/>
      <c r="N38" s="432"/>
      <c r="O38" s="432"/>
      <c r="P38" s="431"/>
      <c r="Q38" s="432"/>
      <c r="R38" s="432"/>
      <c r="S38" s="431"/>
      <c r="T38" s="432"/>
    </row>
    <row r="39" spans="1:20" ht="60" customHeight="1" thickBot="1">
      <c r="A39" s="451"/>
      <c r="B39" s="452"/>
      <c r="C39" s="452"/>
      <c r="D39" s="452"/>
      <c r="E39" s="453"/>
      <c r="F39" s="435" t="s">
        <v>109</v>
      </c>
      <c r="G39" s="436"/>
      <c r="H39" s="91">
        <v>0</v>
      </c>
      <c r="I39" s="439"/>
      <c r="J39" s="439"/>
      <c r="K39" s="439"/>
      <c r="L39" s="439"/>
      <c r="M39" s="439"/>
      <c r="N39" s="439"/>
      <c r="O39" s="439"/>
      <c r="P39" s="433"/>
      <c r="Q39" s="434"/>
      <c r="R39" s="439"/>
      <c r="S39" s="433"/>
      <c r="T39" s="434"/>
    </row>
    <row r="40" spans="1:20" ht="60" customHeight="1">
      <c r="A40" s="448" t="s">
        <v>157</v>
      </c>
      <c r="B40" s="449"/>
      <c r="C40" s="449"/>
      <c r="D40" s="449"/>
      <c r="E40" s="450"/>
      <c r="F40" s="454" t="s">
        <v>87</v>
      </c>
      <c r="G40" s="455"/>
      <c r="H40" s="90">
        <v>15</v>
      </c>
      <c r="I40" s="432"/>
      <c r="J40" s="432"/>
      <c r="K40" s="432"/>
      <c r="L40" s="432"/>
      <c r="M40" s="432"/>
      <c r="N40" s="432"/>
      <c r="O40" s="432"/>
      <c r="P40" s="431"/>
      <c r="Q40" s="432"/>
      <c r="R40" s="432"/>
      <c r="S40" s="431"/>
      <c r="T40" s="432"/>
    </row>
    <row r="41" spans="1:20" ht="60" customHeight="1" thickBot="1">
      <c r="A41" s="451"/>
      <c r="B41" s="452"/>
      <c r="C41" s="452"/>
      <c r="D41" s="452"/>
      <c r="E41" s="453"/>
      <c r="F41" s="435" t="s">
        <v>88</v>
      </c>
      <c r="G41" s="436"/>
      <c r="H41" s="91">
        <v>0</v>
      </c>
      <c r="I41" s="439"/>
      <c r="J41" s="439"/>
      <c r="K41" s="439"/>
      <c r="L41" s="439"/>
      <c r="M41" s="439"/>
      <c r="N41" s="439"/>
      <c r="O41" s="439"/>
      <c r="P41" s="433"/>
      <c r="Q41" s="434"/>
      <c r="R41" s="439"/>
      <c r="S41" s="433"/>
      <c r="T41" s="434"/>
    </row>
    <row r="42" spans="1:20" ht="60" customHeight="1">
      <c r="A42" s="448" t="s">
        <v>164</v>
      </c>
      <c r="B42" s="449"/>
      <c r="C42" s="449"/>
      <c r="D42" s="449"/>
      <c r="E42" s="450"/>
      <c r="F42" s="454" t="s">
        <v>89</v>
      </c>
      <c r="G42" s="455"/>
      <c r="H42" s="90">
        <v>15</v>
      </c>
      <c r="I42" s="432"/>
      <c r="J42" s="432"/>
      <c r="K42" s="432"/>
      <c r="L42" s="432"/>
      <c r="M42" s="432"/>
      <c r="N42" s="432"/>
      <c r="O42" s="432"/>
      <c r="P42" s="431"/>
      <c r="Q42" s="432"/>
      <c r="R42" s="432"/>
      <c r="S42" s="431"/>
      <c r="T42" s="432"/>
    </row>
    <row r="43" spans="1:20" ht="60" customHeight="1" thickBot="1">
      <c r="A43" s="457"/>
      <c r="B43" s="458"/>
      <c r="C43" s="458"/>
      <c r="D43" s="458"/>
      <c r="E43" s="459"/>
      <c r="F43" s="435" t="s">
        <v>90</v>
      </c>
      <c r="G43" s="436"/>
      <c r="H43" s="92">
        <v>10</v>
      </c>
      <c r="I43" s="434"/>
      <c r="J43" s="434"/>
      <c r="K43" s="434"/>
      <c r="L43" s="434"/>
      <c r="M43" s="434"/>
      <c r="N43" s="434"/>
      <c r="O43" s="434"/>
      <c r="P43" s="433"/>
      <c r="Q43" s="434"/>
      <c r="R43" s="434"/>
      <c r="S43" s="433"/>
      <c r="T43" s="434"/>
    </row>
    <row r="44" spans="1:20" ht="60" customHeight="1" thickBot="1">
      <c r="A44" s="451"/>
      <c r="B44" s="452"/>
      <c r="C44" s="452"/>
      <c r="D44" s="452"/>
      <c r="E44" s="453"/>
      <c r="F44" s="435" t="s">
        <v>165</v>
      </c>
      <c r="G44" s="436"/>
      <c r="H44" s="91">
        <v>0</v>
      </c>
      <c r="I44" s="439"/>
      <c r="J44" s="439"/>
      <c r="K44" s="439"/>
      <c r="L44" s="439"/>
      <c r="M44" s="439"/>
      <c r="N44" s="439"/>
      <c r="O44" s="439"/>
      <c r="P44" s="433"/>
      <c r="Q44" s="434"/>
      <c r="R44" s="439"/>
      <c r="S44" s="433"/>
      <c r="T44" s="434"/>
    </row>
    <row r="45" spans="1:20" ht="60" customHeight="1">
      <c r="A45" s="448" t="s">
        <v>163</v>
      </c>
      <c r="B45" s="449"/>
      <c r="C45" s="449"/>
      <c r="D45" s="449"/>
      <c r="E45" s="450"/>
      <c r="F45" s="454" t="s">
        <v>108</v>
      </c>
      <c r="G45" s="455"/>
      <c r="H45" s="90">
        <v>15</v>
      </c>
      <c r="I45" s="432"/>
      <c r="J45" s="432"/>
      <c r="K45" s="432"/>
      <c r="L45" s="432"/>
      <c r="M45" s="432"/>
      <c r="N45" s="432"/>
      <c r="O45" s="432"/>
      <c r="P45" s="431"/>
      <c r="Q45" s="432"/>
      <c r="R45" s="432"/>
      <c r="S45" s="431"/>
      <c r="T45" s="432"/>
    </row>
    <row r="46" spans="1:20" ht="60" customHeight="1" thickBot="1">
      <c r="A46" s="451"/>
      <c r="B46" s="452"/>
      <c r="C46" s="452"/>
      <c r="D46" s="452"/>
      <c r="E46" s="453"/>
      <c r="F46" s="435" t="s">
        <v>109</v>
      </c>
      <c r="G46" s="436"/>
      <c r="H46" s="91">
        <v>0</v>
      </c>
      <c r="I46" s="439"/>
      <c r="J46" s="439"/>
      <c r="K46" s="439"/>
      <c r="L46" s="439"/>
      <c r="M46" s="439"/>
      <c r="N46" s="439"/>
      <c r="O46" s="439"/>
      <c r="P46" s="456"/>
      <c r="Q46" s="439"/>
      <c r="R46" s="439"/>
      <c r="S46" s="456"/>
      <c r="T46" s="439"/>
    </row>
    <row r="47" spans="1:20" ht="79.5" customHeight="1">
      <c r="A47" s="448" t="s">
        <v>160</v>
      </c>
      <c r="B47" s="449"/>
      <c r="C47" s="449"/>
      <c r="D47" s="449"/>
      <c r="E47" s="450"/>
      <c r="F47" s="454" t="s">
        <v>91</v>
      </c>
      <c r="G47" s="455"/>
      <c r="H47" s="90">
        <v>15</v>
      </c>
      <c r="I47" s="432"/>
      <c r="J47" s="432"/>
      <c r="K47" s="432"/>
      <c r="L47" s="432"/>
      <c r="M47" s="432"/>
      <c r="N47" s="432"/>
      <c r="O47" s="432"/>
      <c r="P47" s="431"/>
      <c r="Q47" s="432"/>
      <c r="R47" s="432"/>
      <c r="S47" s="431"/>
      <c r="T47" s="432"/>
    </row>
    <row r="48" spans="1:20" ht="79.5" customHeight="1" thickBot="1">
      <c r="A48" s="451"/>
      <c r="B48" s="452"/>
      <c r="C48" s="452"/>
      <c r="D48" s="452"/>
      <c r="E48" s="453"/>
      <c r="F48" s="435" t="s">
        <v>92</v>
      </c>
      <c r="G48" s="436"/>
      <c r="H48" s="91">
        <v>5</v>
      </c>
      <c r="I48" s="439"/>
      <c r="J48" s="439"/>
      <c r="K48" s="439"/>
      <c r="L48" s="439"/>
      <c r="M48" s="439"/>
      <c r="N48" s="439"/>
      <c r="O48" s="439"/>
      <c r="P48" s="456"/>
      <c r="Q48" s="439"/>
      <c r="R48" s="439"/>
      <c r="S48" s="456"/>
      <c r="T48" s="439"/>
    </row>
    <row r="49" spans="1:20" ht="60" customHeight="1">
      <c r="A49" s="448" t="s">
        <v>179</v>
      </c>
      <c r="B49" s="449"/>
      <c r="C49" s="449"/>
      <c r="D49" s="449"/>
      <c r="E49" s="450"/>
      <c r="F49" s="454" t="s">
        <v>93</v>
      </c>
      <c r="G49" s="455"/>
      <c r="H49" s="90">
        <v>10</v>
      </c>
      <c r="I49" s="432"/>
      <c r="J49" s="432"/>
      <c r="K49" s="432"/>
      <c r="L49" s="432"/>
      <c r="M49" s="432"/>
      <c r="N49" s="432"/>
      <c r="O49" s="432"/>
      <c r="P49" s="433"/>
      <c r="Q49" s="434"/>
      <c r="R49" s="432"/>
      <c r="S49" s="433"/>
      <c r="T49" s="434"/>
    </row>
    <row r="50" spans="1:20" ht="60" customHeight="1">
      <c r="A50" s="460"/>
      <c r="B50" s="461"/>
      <c r="C50" s="461"/>
      <c r="D50" s="461"/>
      <c r="E50" s="462"/>
      <c r="F50" s="463" t="s">
        <v>94</v>
      </c>
      <c r="G50" s="464"/>
      <c r="H50" s="93">
        <v>5</v>
      </c>
      <c r="I50" s="434"/>
      <c r="J50" s="434"/>
      <c r="K50" s="434"/>
      <c r="L50" s="434"/>
      <c r="M50" s="434"/>
      <c r="N50" s="434"/>
      <c r="O50" s="434"/>
      <c r="P50" s="433"/>
      <c r="Q50" s="434"/>
      <c r="R50" s="434"/>
      <c r="S50" s="433"/>
      <c r="T50" s="434"/>
    </row>
    <row r="51" spans="1:20" ht="60" customHeight="1" thickBot="1">
      <c r="A51" s="451"/>
      <c r="B51" s="452"/>
      <c r="C51" s="452"/>
      <c r="D51" s="452"/>
      <c r="E51" s="453"/>
      <c r="F51" s="435" t="s">
        <v>95</v>
      </c>
      <c r="G51" s="436"/>
      <c r="H51" s="91">
        <v>0</v>
      </c>
      <c r="I51" s="439"/>
      <c r="J51" s="439"/>
      <c r="K51" s="439"/>
      <c r="L51" s="439"/>
      <c r="M51" s="439"/>
      <c r="N51" s="439"/>
      <c r="O51" s="439"/>
      <c r="P51" s="456"/>
      <c r="Q51" s="439"/>
      <c r="R51" s="439"/>
      <c r="S51" s="456"/>
      <c r="T51" s="439"/>
    </row>
    <row r="52" spans="1:20" ht="30" customHeight="1">
      <c r="A52" s="471" t="s">
        <v>96</v>
      </c>
      <c r="B52" s="471"/>
      <c r="C52" s="471"/>
      <c r="D52" s="471"/>
      <c r="E52" s="471"/>
      <c r="F52" s="471"/>
      <c r="G52" s="471"/>
      <c r="H52" s="71">
        <f>H36+H38+H40+H42+H45+H47+H49</f>
        <v>100</v>
      </c>
      <c r="I52" s="472">
        <f>SUM(I36:I51)</f>
        <v>0</v>
      </c>
      <c r="J52" s="473"/>
      <c r="K52" s="472">
        <f>SUM(K36:K51)</f>
        <v>0</v>
      </c>
      <c r="L52" s="473"/>
      <c r="M52" s="472">
        <f>SUM(M36:M51)</f>
        <v>0</v>
      </c>
      <c r="N52" s="473"/>
      <c r="O52" s="470">
        <f>SUM(O36:O51)</f>
        <v>0</v>
      </c>
      <c r="P52" s="470"/>
      <c r="Q52" s="470"/>
      <c r="R52" s="470">
        <f>SUM(R36:R51)</f>
        <v>0</v>
      </c>
      <c r="S52" s="470"/>
      <c r="T52" s="470"/>
    </row>
    <row r="53" spans="1:20" ht="60" customHeight="1">
      <c r="A53" s="401" t="s">
        <v>155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 ht="106.5" customHeight="1">
      <c r="A54" s="444" t="s">
        <v>80</v>
      </c>
      <c r="B54" s="444"/>
      <c r="C54" s="444"/>
      <c r="D54" s="444"/>
      <c r="E54" s="444"/>
      <c r="F54" s="444"/>
      <c r="G54" s="444"/>
      <c r="H54" s="88" t="s">
        <v>81</v>
      </c>
      <c r="I54" s="89" t="s">
        <v>82</v>
      </c>
      <c r="J54" s="86" t="s">
        <v>144</v>
      </c>
      <c r="K54" s="89" t="s">
        <v>83</v>
      </c>
      <c r="L54" s="86" t="s">
        <v>144</v>
      </c>
      <c r="M54" s="89" t="s">
        <v>84</v>
      </c>
      <c r="N54" s="86" t="s">
        <v>144</v>
      </c>
      <c r="O54" s="86" t="s">
        <v>85</v>
      </c>
      <c r="P54" s="445" t="s">
        <v>144</v>
      </c>
      <c r="Q54" s="446"/>
      <c r="R54" s="86" t="s">
        <v>86</v>
      </c>
      <c r="S54" s="447" t="s">
        <v>144</v>
      </c>
      <c r="T54" s="447"/>
    </row>
    <row r="55" spans="1:20" ht="60" customHeight="1">
      <c r="A55" s="461" t="s">
        <v>145</v>
      </c>
      <c r="B55" s="461"/>
      <c r="C55" s="461"/>
      <c r="D55" s="461"/>
      <c r="E55" s="461"/>
      <c r="F55" s="466" t="s">
        <v>159</v>
      </c>
      <c r="G55" s="466"/>
      <c r="H55" s="79">
        <v>100</v>
      </c>
      <c r="I55" s="465"/>
      <c r="J55" s="467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146</v>
      </c>
      <c r="G56" s="466"/>
      <c r="H56" s="79">
        <v>50</v>
      </c>
      <c r="I56" s="465"/>
      <c r="J56" s="468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60" customHeight="1">
      <c r="A57" s="461"/>
      <c r="B57" s="461"/>
      <c r="C57" s="461"/>
      <c r="D57" s="461"/>
      <c r="E57" s="461"/>
      <c r="F57" s="466" t="s">
        <v>147</v>
      </c>
      <c r="G57" s="466"/>
      <c r="H57" s="79">
        <v>0</v>
      </c>
      <c r="I57" s="465"/>
      <c r="J57" s="469"/>
      <c r="K57" s="465"/>
      <c r="L57" s="465"/>
      <c r="M57" s="465"/>
      <c r="N57" s="465"/>
      <c r="O57" s="465"/>
      <c r="P57" s="465"/>
      <c r="Q57" s="465"/>
      <c r="R57" s="465"/>
      <c r="S57" s="465"/>
      <c r="T57" s="465"/>
    </row>
    <row r="58" spans="1:20" ht="30" customHeight="1">
      <c r="A58" s="474" t="s">
        <v>96</v>
      </c>
      <c r="B58" s="474"/>
      <c r="C58" s="474"/>
      <c r="D58" s="474"/>
      <c r="E58" s="474"/>
      <c r="F58" s="474"/>
      <c r="G58" s="474"/>
      <c r="H58" s="474"/>
      <c r="I58" s="475">
        <f>I55</f>
        <v>0</v>
      </c>
      <c r="J58" s="475"/>
      <c r="K58" s="475">
        <f>K55</f>
        <v>0</v>
      </c>
      <c r="L58" s="475"/>
      <c r="M58" s="475">
        <f>M55</f>
        <v>0</v>
      </c>
      <c r="N58" s="475"/>
      <c r="O58" s="470">
        <f>O55</f>
        <v>0</v>
      </c>
      <c r="P58" s="470"/>
      <c r="Q58" s="470"/>
      <c r="R58" s="470">
        <f>R55</f>
        <v>0</v>
      </c>
      <c r="S58" s="470"/>
      <c r="T58" s="470"/>
    </row>
    <row r="59" spans="1:20" ht="60" customHeight="1">
      <c r="A59" s="401" t="s">
        <v>153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 ht="60" customHeight="1">
      <c r="A60" s="461" t="s">
        <v>156</v>
      </c>
      <c r="B60" s="461"/>
      <c r="C60" s="461"/>
      <c r="D60" s="461"/>
      <c r="E60" s="461"/>
      <c r="F60" s="476" t="s">
        <v>150</v>
      </c>
      <c r="G60" s="477"/>
      <c r="H60" s="478"/>
      <c r="I60" s="479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80"/>
      <c r="K60" s="479">
        <f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80"/>
      <c r="M60" s="479">
        <f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80"/>
      <c r="O60" s="479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85"/>
      <c r="Q60" s="485"/>
      <c r="R60" s="479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85"/>
      <c r="T60" s="485"/>
    </row>
    <row r="61" spans="1:20" ht="60" customHeight="1">
      <c r="A61" s="461"/>
      <c r="B61" s="461"/>
      <c r="C61" s="461"/>
      <c r="D61" s="461"/>
      <c r="E61" s="461"/>
      <c r="F61" s="476" t="s">
        <v>151</v>
      </c>
      <c r="G61" s="477"/>
      <c r="H61" s="478"/>
      <c r="I61" s="481"/>
      <c r="J61" s="482"/>
      <c r="K61" s="481"/>
      <c r="L61" s="482"/>
      <c r="M61" s="481"/>
      <c r="N61" s="482"/>
      <c r="O61" s="481"/>
      <c r="P61" s="486"/>
      <c r="Q61" s="486"/>
      <c r="R61" s="481"/>
      <c r="S61" s="486"/>
      <c r="T61" s="486"/>
    </row>
    <row r="62" spans="1:20" ht="60" customHeight="1">
      <c r="A62" s="461"/>
      <c r="B62" s="461"/>
      <c r="C62" s="461"/>
      <c r="D62" s="461"/>
      <c r="E62" s="461"/>
      <c r="F62" s="476" t="s">
        <v>152</v>
      </c>
      <c r="G62" s="477"/>
      <c r="H62" s="478"/>
      <c r="I62" s="483"/>
      <c r="J62" s="484"/>
      <c r="K62" s="483"/>
      <c r="L62" s="484"/>
      <c r="M62" s="483"/>
      <c r="N62" s="484"/>
      <c r="O62" s="483"/>
      <c r="P62" s="487"/>
      <c r="Q62" s="487"/>
      <c r="R62" s="483"/>
      <c r="S62" s="487"/>
      <c r="T62" s="487"/>
    </row>
    <row r="63" spans="1:20" ht="60" customHeight="1">
      <c r="A63" s="401" t="s">
        <v>148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 ht="60" customHeight="1">
      <c r="A64" s="461" t="s">
        <v>149</v>
      </c>
      <c r="B64" s="461"/>
      <c r="C64" s="461"/>
      <c r="D64" s="461"/>
      <c r="E64" s="461"/>
      <c r="F64" s="466" t="s">
        <v>150</v>
      </c>
      <c r="G64" s="466"/>
      <c r="H64" s="79">
        <v>100</v>
      </c>
      <c r="I64" s="488" t="str">
        <f>IF(SUM(I60:T62)=0,"BAJO",IF(SUM(I60:T62)/COUNTIF(I60:T62,"&gt;0")&lt;50,"BAJO",IF(SUM(I60:T62)/COUNTIF(I60:T62,"&gt;0")=100,"FUERTE",IF(SUM(I60:T62)/COUNTIF(I60:T62,"&gt;0")&lt;=99,"MODERADO"))))</f>
        <v>BAJO</v>
      </c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151</v>
      </c>
      <c r="G65" s="466"/>
      <c r="H65" s="79">
        <v>50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60" customHeight="1">
      <c r="A66" s="461"/>
      <c r="B66" s="461"/>
      <c r="C66" s="461"/>
      <c r="D66" s="461"/>
      <c r="E66" s="461"/>
      <c r="F66" s="466" t="s">
        <v>152</v>
      </c>
      <c r="G66" s="466"/>
      <c r="H66" s="79">
        <v>0</v>
      </c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  <row r="67" spans="1:20" ht="30" customHeight="1">
      <c r="A67" s="42"/>
      <c r="B67" s="42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1"/>
      <c r="P67" s="41"/>
      <c r="Q67" s="41"/>
      <c r="R67" s="41"/>
      <c r="S67" s="41"/>
      <c r="T67" s="41"/>
    </row>
    <row r="68" spans="1:20" ht="30" customHeight="1">
      <c r="A68" s="26"/>
      <c r="B68" s="26"/>
      <c r="C68" s="39"/>
      <c r="D68" s="39"/>
      <c r="E68" s="39"/>
      <c r="F68" s="39"/>
      <c r="G68" s="39"/>
      <c r="H68" s="39"/>
      <c r="I68" s="39"/>
      <c r="J68" s="77"/>
      <c r="K68" s="77"/>
      <c r="L68" s="48"/>
      <c r="M68" s="48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4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75"/>
      <c r="V71" s="75"/>
      <c r="W71" s="75"/>
      <c r="X71" s="75"/>
    </row>
    <row r="72" spans="1:24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  <c r="U72" s="75"/>
      <c r="V72" s="75"/>
      <c r="W72" s="75"/>
      <c r="X72" s="75"/>
    </row>
    <row r="73" spans="1:24" s="74" customFormat="1" ht="49.5" customHeight="1">
      <c r="A73" s="491">
        <f>A12</f>
        <v>0</v>
      </c>
      <c r="B73" s="491"/>
      <c r="C73" s="491"/>
      <c r="D73" s="491"/>
      <c r="E73" s="491"/>
      <c r="F73" s="491"/>
      <c r="G73" s="491"/>
      <c r="H73" s="492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  <c r="U73" s="75"/>
      <c r="V73" s="75"/>
      <c r="W73" s="75"/>
      <c r="X73" s="75"/>
    </row>
    <row r="74" spans="1:2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  <c r="U74" s="75"/>
      <c r="V74" s="75"/>
      <c r="W74" s="75"/>
      <c r="X74" s="75"/>
    </row>
    <row r="75" spans="1:24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75"/>
      <c r="V75" s="75"/>
      <c r="W75" s="75"/>
      <c r="X75" s="75"/>
    </row>
    <row r="76" spans="1:24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  <c r="U76" s="75"/>
      <c r="V76" s="75"/>
      <c r="W76" s="75"/>
      <c r="X76" s="75"/>
    </row>
    <row r="77" spans="1:24" s="74" customFormat="1" ht="49.5" customHeight="1">
      <c r="A77" s="491" t="e">
        <f>O12</f>
        <v>#DIV/0!</v>
      </c>
      <c r="B77" s="491"/>
      <c r="C77" s="491"/>
      <c r="D77" s="491"/>
      <c r="E77" s="491"/>
      <c r="F77" s="491"/>
      <c r="G77" s="491"/>
      <c r="H77" s="495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495"/>
      <c r="J77" s="495"/>
      <c r="K77" s="495"/>
      <c r="L77" s="495"/>
      <c r="M77" s="495"/>
      <c r="N77" s="495"/>
      <c r="O77" s="491" t="e">
        <f>IF(A77-H77=0,"1",A77-H77)</f>
        <v>#DIV/0!</v>
      </c>
      <c r="P77" s="491"/>
      <c r="Q77" s="491"/>
      <c r="R77" s="491"/>
      <c r="S77" s="491"/>
      <c r="T77" s="491"/>
      <c r="U77" s="75"/>
      <c r="V77" s="75"/>
      <c r="W77" s="75"/>
      <c r="X77" s="75"/>
    </row>
    <row r="78" spans="1:2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  <c r="U78" s="75"/>
      <c r="V78" s="75"/>
      <c r="W78" s="75"/>
      <c r="X78" s="75"/>
    </row>
    <row r="79" spans="1:24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75"/>
      <c r="V79" s="75"/>
      <c r="W79" s="75"/>
      <c r="X79" s="75"/>
    </row>
    <row r="80" spans="1:24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  <c r="U80" s="75"/>
      <c r="V80" s="75"/>
      <c r="W80" s="75"/>
      <c r="X80" s="75"/>
    </row>
    <row r="81" spans="1:24" s="74" customFormat="1" ht="148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e">
        <f>O77</f>
        <v>#DIV/0!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492"/>
      <c r="Q81" s="492"/>
      <c r="R81" s="492"/>
      <c r="S81" s="492"/>
      <c r="T81" s="492"/>
      <c r="U81" s="75"/>
      <c r="V81" s="75"/>
      <c r="W81" s="75"/>
      <c r="X81" s="75"/>
    </row>
    <row r="82" spans="1:20" ht="28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17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3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tabColor theme="6" tint="-0.24997000396251678"/>
  </sheetPr>
  <dimension ref="A1:X82"/>
  <sheetViews>
    <sheetView view="pageBreakPreview" zoomScale="28" zoomScaleNormal="70" zoomScaleSheetLayoutView="28" zoomScalePageLayoutView="0" workbookViewId="0" topLeftCell="F47">
      <selection activeCell="A10" sqref="A10:P11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75" customWidth="1"/>
    <col min="22" max="24" width="11.421875" style="75" customWidth="1"/>
    <col min="25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RIESGOS'!A94</f>
        <v>0</v>
      </c>
      <c r="B7" s="397">
        <f>'MAPA DE RIESGOS'!C94</f>
        <v>0</v>
      </c>
      <c r="C7" s="398"/>
      <c r="D7" s="397">
        <f>'MAPA DE RIESGOS'!B94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34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6" customHeight="1">
      <c r="A9" s="529" t="s">
        <v>136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1"/>
    </row>
    <row r="10" spans="1:24" s="51" customFormat="1" ht="49.5" customHeight="1">
      <c r="A10" s="532" t="s">
        <v>63</v>
      </c>
      <c r="B10" s="532" t="s">
        <v>64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 t="s">
        <v>62</v>
      </c>
      <c r="R10" s="533"/>
      <c r="S10" s="533"/>
      <c r="T10" s="533"/>
      <c r="U10" s="75"/>
      <c r="V10" s="75"/>
      <c r="W10" s="75"/>
      <c r="X10" s="75"/>
    </row>
    <row r="11" spans="1:24" s="51" customFormat="1" ht="73.5" customHeight="1">
      <c r="A11" s="532"/>
      <c r="B11" s="532" t="s">
        <v>66</v>
      </c>
      <c r="C11" s="532"/>
      <c r="D11" s="532" t="s">
        <v>67</v>
      </c>
      <c r="E11" s="532"/>
      <c r="F11" s="532"/>
      <c r="G11" s="532" t="s">
        <v>68</v>
      </c>
      <c r="H11" s="532"/>
      <c r="I11" s="532" t="s">
        <v>69</v>
      </c>
      <c r="J11" s="532"/>
      <c r="K11" s="532" t="s">
        <v>70</v>
      </c>
      <c r="L11" s="532"/>
      <c r="M11" s="532" t="s">
        <v>71</v>
      </c>
      <c r="N11" s="532"/>
      <c r="O11" s="532" t="s">
        <v>65</v>
      </c>
      <c r="P11" s="532"/>
      <c r="Q11" s="533"/>
      <c r="R11" s="533"/>
      <c r="S11" s="533"/>
      <c r="T11" s="533"/>
      <c r="U11" s="75"/>
      <c r="V11" s="75"/>
      <c r="W11" s="75"/>
      <c r="X11" s="75"/>
    </row>
    <row r="12" spans="1:24" s="74" customFormat="1" ht="102" customHeight="1">
      <c r="A12" s="87">
        <f>'MAPA DE RIESGOS'!G94</f>
        <v>0</v>
      </c>
      <c r="B12" s="536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4" t="e">
        <f>ROUND(AVERAGE(B12:N12),0)</f>
        <v>#DIV/0!</v>
      </c>
      <c r="P12" s="534"/>
      <c r="Q12" s="53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5"/>
      <c r="S12" s="535"/>
      <c r="T12" s="535"/>
      <c r="U12" s="75"/>
      <c r="V12" s="75"/>
      <c r="W12" s="75"/>
      <c r="X12" s="75"/>
    </row>
    <row r="13" spans="1:20" ht="47.25" customHeight="1">
      <c r="A13" s="28"/>
      <c r="B13" s="28"/>
      <c r="C13" s="28"/>
      <c r="D13" s="29"/>
      <c r="E13" s="29"/>
      <c r="F13" s="30"/>
      <c r="G13" s="30"/>
      <c r="H13" s="30"/>
      <c r="I13" s="30"/>
      <c r="J13" s="30"/>
      <c r="K13" s="29"/>
      <c r="L13" s="29"/>
      <c r="M13" s="29"/>
      <c r="N13" s="29"/>
      <c r="O13" s="41"/>
      <c r="P13" s="41"/>
      <c r="Q13" s="41"/>
      <c r="R13" s="41"/>
      <c r="S13" s="41"/>
      <c r="T13" s="41"/>
    </row>
    <row r="14" spans="1:20" ht="73.5" customHeight="1">
      <c r="A14" s="393" t="s">
        <v>72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</row>
    <row r="15" spans="1:20" ht="73.5" customHeight="1">
      <c r="A15" s="408" t="s">
        <v>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</row>
    <row r="16" spans="1:20" ht="72" customHeight="1">
      <c r="A16" s="496" t="s">
        <v>191</v>
      </c>
      <c r="B16" s="497"/>
      <c r="C16" s="497"/>
      <c r="D16" s="497"/>
      <c r="E16" s="497"/>
      <c r="F16" s="498"/>
      <c r="G16" s="496" t="s">
        <v>168</v>
      </c>
      <c r="H16" s="497"/>
      <c r="I16" s="497"/>
      <c r="J16" s="497"/>
      <c r="K16" s="497"/>
      <c r="L16" s="497"/>
      <c r="M16" s="497"/>
      <c r="N16" s="498"/>
      <c r="O16" s="401" t="s">
        <v>142</v>
      </c>
      <c r="P16" s="401"/>
      <c r="Q16" s="401"/>
      <c r="R16" s="401"/>
      <c r="S16" s="401"/>
      <c r="T16" s="401"/>
    </row>
    <row r="17" spans="1:20" ht="30" customHeight="1">
      <c r="A17" s="499"/>
      <c r="B17" s="500"/>
      <c r="C17" s="500"/>
      <c r="D17" s="500"/>
      <c r="E17" s="500"/>
      <c r="F17" s="501"/>
      <c r="G17" s="499"/>
      <c r="H17" s="500"/>
      <c r="I17" s="500"/>
      <c r="J17" s="500"/>
      <c r="K17" s="500"/>
      <c r="L17" s="500"/>
      <c r="M17" s="500"/>
      <c r="N17" s="501"/>
      <c r="O17" s="427" t="s">
        <v>1</v>
      </c>
      <c r="P17" s="427"/>
      <c r="Q17" s="427"/>
      <c r="R17" s="427" t="s">
        <v>0</v>
      </c>
      <c r="S17" s="427"/>
      <c r="T17" s="427"/>
    </row>
    <row r="18" spans="1:20" ht="54" customHeight="1">
      <c r="A18" s="502"/>
      <c r="B18" s="503"/>
      <c r="C18" s="503"/>
      <c r="D18" s="503"/>
      <c r="E18" s="503"/>
      <c r="F18" s="504"/>
      <c r="G18" s="502"/>
      <c r="H18" s="503"/>
      <c r="I18" s="503"/>
      <c r="J18" s="503"/>
      <c r="K18" s="503"/>
      <c r="L18" s="503"/>
      <c r="M18" s="503"/>
      <c r="N18" s="504"/>
      <c r="O18" s="86" t="s">
        <v>166</v>
      </c>
      <c r="P18" s="86" t="s">
        <v>167</v>
      </c>
      <c r="Q18" s="86" t="s">
        <v>169</v>
      </c>
      <c r="R18" s="86" t="s">
        <v>166</v>
      </c>
      <c r="S18" s="86" t="s">
        <v>167</v>
      </c>
      <c r="T18" s="86" t="s">
        <v>169</v>
      </c>
    </row>
    <row r="19" spans="1:20" ht="49.5" customHeight="1">
      <c r="A19" s="505">
        <f>'MAPA DE RIESGOS'!E94</f>
        <v>0</v>
      </c>
      <c r="B19" s="506"/>
      <c r="C19" s="506"/>
      <c r="D19" s="506"/>
      <c r="E19" s="506"/>
      <c r="F19" s="507"/>
      <c r="G19" s="94" t="s">
        <v>74</v>
      </c>
      <c r="H19" s="505">
        <f>'MAPA DE RIESGOS'!J94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RIESGOS'!E95</f>
        <v>0</v>
      </c>
      <c r="B20" s="506"/>
      <c r="C20" s="506"/>
      <c r="D20" s="506"/>
      <c r="E20" s="506"/>
      <c r="F20" s="507"/>
      <c r="G20" s="94" t="s">
        <v>75</v>
      </c>
      <c r="H20" s="505">
        <f>'MAPA DE RIESGOS'!J95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RIESGOS'!E96</f>
        <v>0</v>
      </c>
      <c r="B21" s="506"/>
      <c r="C21" s="506"/>
      <c r="D21" s="506"/>
      <c r="E21" s="506"/>
      <c r="F21" s="507"/>
      <c r="G21" s="94" t="s">
        <v>76</v>
      </c>
      <c r="H21" s="505">
        <f>'MAPA DE RIESGOS'!J96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RIESGOS'!E97</f>
        <v>0</v>
      </c>
      <c r="B22" s="506"/>
      <c r="C22" s="506"/>
      <c r="D22" s="506"/>
      <c r="E22" s="506"/>
      <c r="F22" s="507"/>
      <c r="G22" s="94" t="s">
        <v>77</v>
      </c>
      <c r="H22" s="505">
        <f>'MAPA DE RIESGOS'!J97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49.5" customHeight="1">
      <c r="A23" s="505">
        <f>'MAPA DE RIESGOS'!E98</f>
        <v>0</v>
      </c>
      <c r="B23" s="506"/>
      <c r="C23" s="506"/>
      <c r="D23" s="506"/>
      <c r="E23" s="506"/>
      <c r="F23" s="507"/>
      <c r="G23" s="94" t="s">
        <v>78</v>
      </c>
      <c r="H23" s="505">
        <f>'MAPA DE RIESGOS'!J98</f>
        <v>0</v>
      </c>
      <c r="I23" s="506"/>
      <c r="J23" s="506"/>
      <c r="K23" s="506"/>
      <c r="L23" s="506"/>
      <c r="M23" s="506"/>
      <c r="N23" s="506"/>
      <c r="O23" s="73"/>
      <c r="P23" s="73"/>
      <c r="Q23" s="72"/>
      <c r="R23" s="72"/>
      <c r="S23" s="72"/>
      <c r="T23" s="72"/>
    </row>
    <row r="24" spans="1:20" ht="30" customHeight="1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1"/>
      <c r="P24" s="41"/>
      <c r="Q24" s="41"/>
      <c r="R24" s="41"/>
      <c r="S24" s="41"/>
      <c r="T24" s="41"/>
    </row>
    <row r="25" spans="1:20" ht="30" customHeight="1">
      <c r="A25" s="34"/>
      <c r="B25" s="34"/>
      <c r="C25" s="35"/>
      <c r="D25" s="35"/>
      <c r="E25" s="44"/>
      <c r="F25" s="44"/>
      <c r="G25" s="44"/>
      <c r="H25" s="44"/>
      <c r="I25" s="44"/>
      <c r="J25" s="36"/>
      <c r="K25" s="36"/>
      <c r="L25" s="37"/>
      <c r="M25" s="37"/>
      <c r="N25" s="38"/>
      <c r="O25" s="43"/>
      <c r="P25" s="43"/>
      <c r="Q25" s="43"/>
      <c r="R25" s="43"/>
      <c r="S25" s="43"/>
      <c r="T25" s="43"/>
    </row>
    <row r="26" spans="1:20" ht="54" customHeight="1">
      <c r="A26" s="437" t="s">
        <v>170</v>
      </c>
      <c r="B26" s="437"/>
      <c r="C26" s="437"/>
      <c r="D26" s="437"/>
      <c r="E26" s="437"/>
      <c r="F26" s="437"/>
      <c r="G26" s="438"/>
      <c r="H26" s="87">
        <f>COUNTIF(O19:O23,"x")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171</v>
      </c>
      <c r="B27" s="437"/>
      <c r="C27" s="437"/>
      <c r="D27" s="437"/>
      <c r="E27" s="437"/>
      <c r="F27" s="437"/>
      <c r="G27" s="438"/>
      <c r="H27" s="87">
        <f>COUNTIF(P19:P23,"x")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172</v>
      </c>
      <c r="B28" s="437"/>
      <c r="C28" s="437"/>
      <c r="D28" s="437"/>
      <c r="E28" s="437"/>
      <c r="F28" s="437"/>
      <c r="G28" s="438"/>
      <c r="H28" s="87">
        <f>COUNTIF(Q19:Q23,"x")</f>
        <v>0</v>
      </c>
      <c r="I28" s="34"/>
      <c r="J28" s="34"/>
      <c r="K28" s="34"/>
      <c r="L28" s="37"/>
      <c r="M28" s="37"/>
      <c r="N28" s="45"/>
      <c r="O28" s="34"/>
      <c r="P28" s="34"/>
      <c r="Q28" s="34"/>
      <c r="R28" s="34"/>
      <c r="S28" s="34"/>
      <c r="T28" s="34"/>
    </row>
    <row r="29" spans="1:20" ht="54" customHeight="1">
      <c r="A29" s="437" t="s">
        <v>173</v>
      </c>
      <c r="B29" s="437"/>
      <c r="C29" s="437"/>
      <c r="D29" s="437"/>
      <c r="E29" s="437"/>
      <c r="F29" s="437"/>
      <c r="G29" s="438"/>
      <c r="H29" s="87">
        <f>COUNTIF(R19:R23,"x")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174</v>
      </c>
      <c r="B30" s="437"/>
      <c r="C30" s="437"/>
      <c r="D30" s="437"/>
      <c r="E30" s="437"/>
      <c r="F30" s="437"/>
      <c r="G30" s="438"/>
      <c r="H30" s="87">
        <f>COUNTIF(S19:S23,"x")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54" customHeight="1">
      <c r="A31" s="437" t="s">
        <v>175</v>
      </c>
      <c r="B31" s="437"/>
      <c r="C31" s="437"/>
      <c r="D31" s="437"/>
      <c r="E31" s="437"/>
      <c r="F31" s="437"/>
      <c r="G31" s="438"/>
      <c r="H31" s="87">
        <f>COUNTIF(T19:T23,"x")</f>
        <v>0</v>
      </c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30" customHeight="1">
      <c r="A32" s="60"/>
      <c r="B32" s="60"/>
      <c r="C32" s="60"/>
      <c r="D32" s="60"/>
      <c r="E32" s="60"/>
      <c r="F32" s="60"/>
      <c r="G32" s="60"/>
      <c r="H32" s="45"/>
      <c r="I32" s="38"/>
      <c r="J32" s="38"/>
      <c r="K32" s="38"/>
      <c r="L32" s="46"/>
      <c r="M32" s="46"/>
      <c r="N32" s="46"/>
      <c r="O32" s="47"/>
      <c r="P32" s="47"/>
      <c r="Q32" s="47"/>
      <c r="R32" s="47"/>
      <c r="S32" s="47"/>
      <c r="T32" s="47"/>
    </row>
    <row r="33" spans="1:20" ht="78" customHeight="1">
      <c r="A33" s="440" t="s">
        <v>79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</row>
    <row r="34" spans="1:20" ht="78" customHeight="1">
      <c r="A34" s="441" t="s">
        <v>154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</row>
    <row r="35" spans="1:20" ht="106.5" customHeight="1" thickBot="1">
      <c r="A35" s="444" t="s">
        <v>80</v>
      </c>
      <c r="B35" s="444"/>
      <c r="C35" s="444"/>
      <c r="D35" s="444"/>
      <c r="E35" s="444"/>
      <c r="F35" s="444"/>
      <c r="G35" s="444"/>
      <c r="H35" s="88" t="s">
        <v>81</v>
      </c>
      <c r="I35" s="89" t="s">
        <v>82</v>
      </c>
      <c r="J35" s="86" t="s">
        <v>144</v>
      </c>
      <c r="K35" s="89" t="s">
        <v>83</v>
      </c>
      <c r="L35" s="86" t="s">
        <v>144</v>
      </c>
      <c r="M35" s="89" t="s">
        <v>84</v>
      </c>
      <c r="N35" s="86" t="s">
        <v>144</v>
      </c>
      <c r="O35" s="86" t="s">
        <v>85</v>
      </c>
      <c r="P35" s="445" t="s">
        <v>144</v>
      </c>
      <c r="Q35" s="446"/>
      <c r="R35" s="86" t="s">
        <v>86</v>
      </c>
      <c r="S35" s="447" t="s">
        <v>144</v>
      </c>
      <c r="T35" s="447"/>
    </row>
    <row r="36" spans="1:20" ht="60" customHeight="1">
      <c r="A36" s="448" t="s">
        <v>158</v>
      </c>
      <c r="B36" s="449"/>
      <c r="C36" s="449"/>
      <c r="D36" s="449"/>
      <c r="E36" s="450"/>
      <c r="F36" s="454" t="s">
        <v>108</v>
      </c>
      <c r="G36" s="455"/>
      <c r="H36" s="90">
        <v>15</v>
      </c>
      <c r="I36" s="432"/>
      <c r="J36" s="434"/>
      <c r="K36" s="432"/>
      <c r="L36" s="434"/>
      <c r="M36" s="432"/>
      <c r="N36" s="432"/>
      <c r="O36" s="432"/>
      <c r="P36" s="431"/>
      <c r="Q36" s="432"/>
      <c r="R36" s="432"/>
      <c r="S36" s="431"/>
      <c r="T36" s="432"/>
    </row>
    <row r="37" spans="1:20" ht="60" customHeight="1" thickBot="1">
      <c r="A37" s="451"/>
      <c r="B37" s="452"/>
      <c r="C37" s="452"/>
      <c r="D37" s="452"/>
      <c r="E37" s="453"/>
      <c r="F37" s="435" t="s">
        <v>109</v>
      </c>
      <c r="G37" s="436"/>
      <c r="H37" s="91">
        <v>0</v>
      </c>
      <c r="I37" s="439"/>
      <c r="J37" s="439"/>
      <c r="K37" s="439"/>
      <c r="L37" s="439"/>
      <c r="M37" s="439"/>
      <c r="N37" s="439"/>
      <c r="O37" s="439"/>
      <c r="P37" s="433"/>
      <c r="Q37" s="434"/>
      <c r="R37" s="439"/>
      <c r="S37" s="433"/>
      <c r="T37" s="434"/>
    </row>
    <row r="38" spans="1:20" ht="60" customHeight="1">
      <c r="A38" s="448" t="s">
        <v>161</v>
      </c>
      <c r="B38" s="449"/>
      <c r="C38" s="449"/>
      <c r="D38" s="449"/>
      <c r="E38" s="450"/>
      <c r="F38" s="454" t="s">
        <v>108</v>
      </c>
      <c r="G38" s="455"/>
      <c r="H38" s="90">
        <v>15</v>
      </c>
      <c r="I38" s="432"/>
      <c r="J38" s="432"/>
      <c r="K38" s="432"/>
      <c r="L38" s="432"/>
      <c r="M38" s="432"/>
      <c r="N38" s="432"/>
      <c r="O38" s="432"/>
      <c r="P38" s="431"/>
      <c r="Q38" s="432"/>
      <c r="R38" s="432"/>
      <c r="S38" s="431"/>
      <c r="T38" s="432"/>
    </row>
    <row r="39" spans="1:20" ht="60" customHeight="1" thickBot="1">
      <c r="A39" s="451"/>
      <c r="B39" s="452"/>
      <c r="C39" s="452"/>
      <c r="D39" s="452"/>
      <c r="E39" s="453"/>
      <c r="F39" s="435" t="s">
        <v>109</v>
      </c>
      <c r="G39" s="436"/>
      <c r="H39" s="91">
        <v>0</v>
      </c>
      <c r="I39" s="439"/>
      <c r="J39" s="439"/>
      <c r="K39" s="439"/>
      <c r="L39" s="439"/>
      <c r="M39" s="439"/>
      <c r="N39" s="439"/>
      <c r="O39" s="439"/>
      <c r="P39" s="433"/>
      <c r="Q39" s="434"/>
      <c r="R39" s="439"/>
      <c r="S39" s="433"/>
      <c r="T39" s="434"/>
    </row>
    <row r="40" spans="1:20" ht="60" customHeight="1">
      <c r="A40" s="448" t="s">
        <v>157</v>
      </c>
      <c r="B40" s="449"/>
      <c r="C40" s="449"/>
      <c r="D40" s="449"/>
      <c r="E40" s="450"/>
      <c r="F40" s="454" t="s">
        <v>87</v>
      </c>
      <c r="G40" s="455"/>
      <c r="H40" s="90">
        <v>15</v>
      </c>
      <c r="I40" s="432"/>
      <c r="J40" s="432"/>
      <c r="K40" s="432"/>
      <c r="L40" s="432"/>
      <c r="M40" s="432"/>
      <c r="N40" s="432"/>
      <c r="O40" s="432"/>
      <c r="P40" s="431"/>
      <c r="Q40" s="432"/>
      <c r="R40" s="432"/>
      <c r="S40" s="431"/>
      <c r="T40" s="432"/>
    </row>
    <row r="41" spans="1:20" ht="60" customHeight="1" thickBot="1">
      <c r="A41" s="451"/>
      <c r="B41" s="452"/>
      <c r="C41" s="452"/>
      <c r="D41" s="452"/>
      <c r="E41" s="453"/>
      <c r="F41" s="435" t="s">
        <v>88</v>
      </c>
      <c r="G41" s="436"/>
      <c r="H41" s="91">
        <v>0</v>
      </c>
      <c r="I41" s="439"/>
      <c r="J41" s="439"/>
      <c r="K41" s="439"/>
      <c r="L41" s="439"/>
      <c r="M41" s="439"/>
      <c r="N41" s="439"/>
      <c r="O41" s="439"/>
      <c r="P41" s="433"/>
      <c r="Q41" s="434"/>
      <c r="R41" s="439"/>
      <c r="S41" s="433"/>
      <c r="T41" s="434"/>
    </row>
    <row r="42" spans="1:20" ht="60" customHeight="1">
      <c r="A42" s="448" t="s">
        <v>164</v>
      </c>
      <c r="B42" s="449"/>
      <c r="C42" s="449"/>
      <c r="D42" s="449"/>
      <c r="E42" s="450"/>
      <c r="F42" s="454" t="s">
        <v>89</v>
      </c>
      <c r="G42" s="455"/>
      <c r="H42" s="90">
        <v>15</v>
      </c>
      <c r="I42" s="432"/>
      <c r="J42" s="432"/>
      <c r="K42" s="432"/>
      <c r="L42" s="432"/>
      <c r="M42" s="432"/>
      <c r="N42" s="432"/>
      <c r="O42" s="432"/>
      <c r="P42" s="431"/>
      <c r="Q42" s="432"/>
      <c r="R42" s="432"/>
      <c r="S42" s="431"/>
      <c r="T42" s="432"/>
    </row>
    <row r="43" spans="1:20" ht="60" customHeight="1" thickBot="1">
      <c r="A43" s="457"/>
      <c r="B43" s="458"/>
      <c r="C43" s="458"/>
      <c r="D43" s="458"/>
      <c r="E43" s="459"/>
      <c r="F43" s="435" t="s">
        <v>90</v>
      </c>
      <c r="G43" s="436"/>
      <c r="H43" s="92">
        <v>10</v>
      </c>
      <c r="I43" s="434"/>
      <c r="J43" s="434"/>
      <c r="K43" s="434"/>
      <c r="L43" s="434"/>
      <c r="M43" s="434"/>
      <c r="N43" s="434"/>
      <c r="O43" s="434"/>
      <c r="P43" s="433"/>
      <c r="Q43" s="434"/>
      <c r="R43" s="434"/>
      <c r="S43" s="433"/>
      <c r="T43" s="434"/>
    </row>
    <row r="44" spans="1:20" ht="60" customHeight="1" thickBot="1">
      <c r="A44" s="451"/>
      <c r="B44" s="452"/>
      <c r="C44" s="452"/>
      <c r="D44" s="452"/>
      <c r="E44" s="453"/>
      <c r="F44" s="435" t="s">
        <v>165</v>
      </c>
      <c r="G44" s="436"/>
      <c r="H44" s="91">
        <v>0</v>
      </c>
      <c r="I44" s="439"/>
      <c r="J44" s="439"/>
      <c r="K44" s="439"/>
      <c r="L44" s="439"/>
      <c r="M44" s="439"/>
      <c r="N44" s="439"/>
      <c r="O44" s="439"/>
      <c r="P44" s="433"/>
      <c r="Q44" s="434"/>
      <c r="R44" s="439"/>
      <c r="S44" s="433"/>
      <c r="T44" s="434"/>
    </row>
    <row r="45" spans="1:20" ht="60" customHeight="1">
      <c r="A45" s="448" t="s">
        <v>163</v>
      </c>
      <c r="B45" s="449"/>
      <c r="C45" s="449"/>
      <c r="D45" s="449"/>
      <c r="E45" s="450"/>
      <c r="F45" s="454" t="s">
        <v>108</v>
      </c>
      <c r="G45" s="455"/>
      <c r="H45" s="90">
        <v>15</v>
      </c>
      <c r="I45" s="432"/>
      <c r="J45" s="432"/>
      <c r="K45" s="432"/>
      <c r="L45" s="432"/>
      <c r="M45" s="432"/>
      <c r="N45" s="432"/>
      <c r="O45" s="432"/>
      <c r="P45" s="431"/>
      <c r="Q45" s="432"/>
      <c r="R45" s="432"/>
      <c r="S45" s="431"/>
      <c r="T45" s="432"/>
    </row>
    <row r="46" spans="1:20" ht="60" customHeight="1" thickBot="1">
      <c r="A46" s="451"/>
      <c r="B46" s="452"/>
      <c r="C46" s="452"/>
      <c r="D46" s="452"/>
      <c r="E46" s="453"/>
      <c r="F46" s="435" t="s">
        <v>109</v>
      </c>
      <c r="G46" s="436"/>
      <c r="H46" s="91">
        <v>0</v>
      </c>
      <c r="I46" s="439"/>
      <c r="J46" s="439"/>
      <c r="K46" s="439"/>
      <c r="L46" s="439"/>
      <c r="M46" s="439"/>
      <c r="N46" s="439"/>
      <c r="O46" s="439"/>
      <c r="P46" s="456"/>
      <c r="Q46" s="439"/>
      <c r="R46" s="439"/>
      <c r="S46" s="456"/>
      <c r="T46" s="439"/>
    </row>
    <row r="47" spans="1:20" ht="79.5" customHeight="1">
      <c r="A47" s="448" t="s">
        <v>160</v>
      </c>
      <c r="B47" s="449"/>
      <c r="C47" s="449"/>
      <c r="D47" s="449"/>
      <c r="E47" s="450"/>
      <c r="F47" s="454" t="s">
        <v>91</v>
      </c>
      <c r="G47" s="455"/>
      <c r="H47" s="90">
        <v>15</v>
      </c>
      <c r="I47" s="432"/>
      <c r="J47" s="432"/>
      <c r="K47" s="432"/>
      <c r="L47" s="432"/>
      <c r="M47" s="432"/>
      <c r="N47" s="432"/>
      <c r="O47" s="432"/>
      <c r="P47" s="431"/>
      <c r="Q47" s="432"/>
      <c r="R47" s="432"/>
      <c r="S47" s="431"/>
      <c r="T47" s="432"/>
    </row>
    <row r="48" spans="1:20" ht="79.5" customHeight="1" thickBot="1">
      <c r="A48" s="451"/>
      <c r="B48" s="452"/>
      <c r="C48" s="452"/>
      <c r="D48" s="452"/>
      <c r="E48" s="453"/>
      <c r="F48" s="435" t="s">
        <v>92</v>
      </c>
      <c r="G48" s="436"/>
      <c r="H48" s="91">
        <v>5</v>
      </c>
      <c r="I48" s="439"/>
      <c r="J48" s="439"/>
      <c r="K48" s="439"/>
      <c r="L48" s="439"/>
      <c r="M48" s="439"/>
      <c r="N48" s="439"/>
      <c r="O48" s="439"/>
      <c r="P48" s="456"/>
      <c r="Q48" s="439"/>
      <c r="R48" s="439"/>
      <c r="S48" s="456"/>
      <c r="T48" s="439"/>
    </row>
    <row r="49" spans="1:20" ht="60" customHeight="1">
      <c r="A49" s="448" t="s">
        <v>179</v>
      </c>
      <c r="B49" s="449"/>
      <c r="C49" s="449"/>
      <c r="D49" s="449"/>
      <c r="E49" s="450"/>
      <c r="F49" s="454" t="s">
        <v>93</v>
      </c>
      <c r="G49" s="455"/>
      <c r="H49" s="90">
        <v>10</v>
      </c>
      <c r="I49" s="432"/>
      <c r="J49" s="432"/>
      <c r="K49" s="432"/>
      <c r="L49" s="432"/>
      <c r="M49" s="432"/>
      <c r="N49" s="432"/>
      <c r="O49" s="432"/>
      <c r="P49" s="433"/>
      <c r="Q49" s="434"/>
      <c r="R49" s="432"/>
      <c r="S49" s="433"/>
      <c r="T49" s="434"/>
    </row>
    <row r="50" spans="1:20" ht="60" customHeight="1">
      <c r="A50" s="460"/>
      <c r="B50" s="461"/>
      <c r="C50" s="461"/>
      <c r="D50" s="461"/>
      <c r="E50" s="462"/>
      <c r="F50" s="463" t="s">
        <v>94</v>
      </c>
      <c r="G50" s="464"/>
      <c r="H50" s="93">
        <v>5</v>
      </c>
      <c r="I50" s="434"/>
      <c r="J50" s="434"/>
      <c r="K50" s="434"/>
      <c r="L50" s="434"/>
      <c r="M50" s="434"/>
      <c r="N50" s="434"/>
      <c r="O50" s="434"/>
      <c r="P50" s="433"/>
      <c r="Q50" s="434"/>
      <c r="R50" s="434"/>
      <c r="S50" s="433"/>
      <c r="T50" s="434"/>
    </row>
    <row r="51" spans="1:20" ht="60" customHeight="1" thickBot="1">
      <c r="A51" s="451"/>
      <c r="B51" s="452"/>
      <c r="C51" s="452"/>
      <c r="D51" s="452"/>
      <c r="E51" s="453"/>
      <c r="F51" s="435" t="s">
        <v>95</v>
      </c>
      <c r="G51" s="436"/>
      <c r="H51" s="91">
        <v>0</v>
      </c>
      <c r="I51" s="439"/>
      <c r="J51" s="439"/>
      <c r="K51" s="439"/>
      <c r="L51" s="439"/>
      <c r="M51" s="439"/>
      <c r="N51" s="439"/>
      <c r="O51" s="439"/>
      <c r="P51" s="456"/>
      <c r="Q51" s="439"/>
      <c r="R51" s="439"/>
      <c r="S51" s="456"/>
      <c r="T51" s="439"/>
    </row>
    <row r="52" spans="1:20" ht="30" customHeight="1">
      <c r="A52" s="471" t="s">
        <v>96</v>
      </c>
      <c r="B52" s="471"/>
      <c r="C52" s="471"/>
      <c r="D52" s="471"/>
      <c r="E52" s="471"/>
      <c r="F52" s="471"/>
      <c r="G52" s="471"/>
      <c r="H52" s="71">
        <f>H36+H38+H40+H42+H45+H47+H49</f>
        <v>100</v>
      </c>
      <c r="I52" s="472">
        <f>SUM(I36:I51)</f>
        <v>0</v>
      </c>
      <c r="J52" s="473"/>
      <c r="K52" s="472">
        <f>SUM(K36:K51)</f>
        <v>0</v>
      </c>
      <c r="L52" s="473"/>
      <c r="M52" s="472">
        <f>SUM(M36:M51)</f>
        <v>0</v>
      </c>
      <c r="N52" s="473"/>
      <c r="O52" s="470">
        <f>SUM(O36:O51)</f>
        <v>0</v>
      </c>
      <c r="P52" s="470"/>
      <c r="Q52" s="470"/>
      <c r="R52" s="470">
        <f>SUM(R36:R51)</f>
        <v>0</v>
      </c>
      <c r="S52" s="470"/>
      <c r="T52" s="470"/>
    </row>
    <row r="53" spans="1:20" ht="60" customHeight="1">
      <c r="A53" s="401" t="s">
        <v>155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 ht="106.5" customHeight="1">
      <c r="A54" s="444" t="s">
        <v>80</v>
      </c>
      <c r="B54" s="444"/>
      <c r="C54" s="444"/>
      <c r="D54" s="444"/>
      <c r="E54" s="444"/>
      <c r="F54" s="444"/>
      <c r="G54" s="444"/>
      <c r="H54" s="88" t="s">
        <v>81</v>
      </c>
      <c r="I54" s="89" t="s">
        <v>82</v>
      </c>
      <c r="J54" s="86" t="s">
        <v>144</v>
      </c>
      <c r="K54" s="89" t="s">
        <v>83</v>
      </c>
      <c r="L54" s="86" t="s">
        <v>144</v>
      </c>
      <c r="M54" s="89" t="s">
        <v>84</v>
      </c>
      <c r="N54" s="86" t="s">
        <v>144</v>
      </c>
      <c r="O54" s="86" t="s">
        <v>85</v>
      </c>
      <c r="P54" s="445" t="s">
        <v>144</v>
      </c>
      <c r="Q54" s="446"/>
      <c r="R54" s="86" t="s">
        <v>86</v>
      </c>
      <c r="S54" s="447" t="s">
        <v>144</v>
      </c>
      <c r="T54" s="447"/>
    </row>
    <row r="55" spans="1:20" ht="60" customHeight="1">
      <c r="A55" s="461" t="s">
        <v>145</v>
      </c>
      <c r="B55" s="461"/>
      <c r="C55" s="461"/>
      <c r="D55" s="461"/>
      <c r="E55" s="461"/>
      <c r="F55" s="466" t="s">
        <v>159</v>
      </c>
      <c r="G55" s="466"/>
      <c r="H55" s="79">
        <v>100</v>
      </c>
      <c r="I55" s="465"/>
      <c r="J55" s="467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146</v>
      </c>
      <c r="G56" s="466"/>
      <c r="H56" s="79">
        <v>50</v>
      </c>
      <c r="I56" s="465"/>
      <c r="J56" s="468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60" customHeight="1">
      <c r="A57" s="461"/>
      <c r="B57" s="461"/>
      <c r="C57" s="461"/>
      <c r="D57" s="461"/>
      <c r="E57" s="461"/>
      <c r="F57" s="466" t="s">
        <v>147</v>
      </c>
      <c r="G57" s="466"/>
      <c r="H57" s="79">
        <v>0</v>
      </c>
      <c r="I57" s="465"/>
      <c r="J57" s="469"/>
      <c r="K57" s="465"/>
      <c r="L57" s="465"/>
      <c r="M57" s="465"/>
      <c r="N57" s="465"/>
      <c r="O57" s="465"/>
      <c r="P57" s="465"/>
      <c r="Q57" s="465"/>
      <c r="R57" s="465"/>
      <c r="S57" s="465"/>
      <c r="T57" s="465"/>
    </row>
    <row r="58" spans="1:20" ht="30" customHeight="1">
      <c r="A58" s="474" t="s">
        <v>96</v>
      </c>
      <c r="B58" s="474"/>
      <c r="C58" s="474"/>
      <c r="D58" s="474"/>
      <c r="E58" s="474"/>
      <c r="F58" s="474"/>
      <c r="G58" s="474"/>
      <c r="H58" s="474"/>
      <c r="I58" s="475">
        <f>I55</f>
        <v>0</v>
      </c>
      <c r="J58" s="475"/>
      <c r="K58" s="475">
        <f>K55</f>
        <v>0</v>
      </c>
      <c r="L58" s="475"/>
      <c r="M58" s="475">
        <f>M55</f>
        <v>0</v>
      </c>
      <c r="N58" s="475"/>
      <c r="O58" s="470">
        <f>O55</f>
        <v>0</v>
      </c>
      <c r="P58" s="470"/>
      <c r="Q58" s="470"/>
      <c r="R58" s="470">
        <f>R55</f>
        <v>0</v>
      </c>
      <c r="S58" s="470"/>
      <c r="T58" s="470"/>
    </row>
    <row r="59" spans="1:20" ht="60" customHeight="1">
      <c r="A59" s="401" t="s">
        <v>153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 ht="60" customHeight="1">
      <c r="A60" s="461" t="s">
        <v>156</v>
      </c>
      <c r="B60" s="461"/>
      <c r="C60" s="461"/>
      <c r="D60" s="461"/>
      <c r="E60" s="461"/>
      <c r="F60" s="476" t="s">
        <v>150</v>
      </c>
      <c r="G60" s="477"/>
      <c r="H60" s="478"/>
      <c r="I60" s="479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80"/>
      <c r="K60" s="479">
        <f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80"/>
      <c r="M60" s="479">
        <f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80"/>
      <c r="O60" s="479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85"/>
      <c r="Q60" s="485"/>
      <c r="R60" s="479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85"/>
      <c r="T60" s="485"/>
    </row>
    <row r="61" spans="1:20" ht="60" customHeight="1">
      <c r="A61" s="461"/>
      <c r="B61" s="461"/>
      <c r="C61" s="461"/>
      <c r="D61" s="461"/>
      <c r="E61" s="461"/>
      <c r="F61" s="476" t="s">
        <v>151</v>
      </c>
      <c r="G61" s="477"/>
      <c r="H61" s="478"/>
      <c r="I61" s="481"/>
      <c r="J61" s="482"/>
      <c r="K61" s="481"/>
      <c r="L61" s="482"/>
      <c r="M61" s="481"/>
      <c r="N61" s="482"/>
      <c r="O61" s="481"/>
      <c r="P61" s="486"/>
      <c r="Q61" s="486"/>
      <c r="R61" s="481"/>
      <c r="S61" s="486"/>
      <c r="T61" s="486"/>
    </row>
    <row r="62" spans="1:20" ht="60" customHeight="1">
      <c r="A62" s="461"/>
      <c r="B62" s="461"/>
      <c r="C62" s="461"/>
      <c r="D62" s="461"/>
      <c r="E62" s="461"/>
      <c r="F62" s="476" t="s">
        <v>152</v>
      </c>
      <c r="G62" s="477"/>
      <c r="H62" s="478"/>
      <c r="I62" s="483"/>
      <c r="J62" s="484"/>
      <c r="K62" s="483"/>
      <c r="L62" s="484"/>
      <c r="M62" s="483"/>
      <c r="N62" s="484"/>
      <c r="O62" s="483"/>
      <c r="P62" s="487"/>
      <c r="Q62" s="487"/>
      <c r="R62" s="483"/>
      <c r="S62" s="487"/>
      <c r="T62" s="487"/>
    </row>
    <row r="63" spans="1:20" ht="60" customHeight="1">
      <c r="A63" s="401" t="s">
        <v>148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 ht="60" customHeight="1">
      <c r="A64" s="461" t="s">
        <v>149</v>
      </c>
      <c r="B64" s="461"/>
      <c r="C64" s="461"/>
      <c r="D64" s="461"/>
      <c r="E64" s="461"/>
      <c r="F64" s="466" t="s">
        <v>150</v>
      </c>
      <c r="G64" s="466"/>
      <c r="H64" s="79">
        <v>100</v>
      </c>
      <c r="I64" s="488" t="str">
        <f>IF(SUM(I60:T62)=0,"BAJO",IF(SUM(I60:T62)/COUNTIF(I60:T62,"&gt;0")&lt;50,"BAJO",IF(SUM(I60:T62)/COUNTIF(I60:T62,"&gt;0")=100,"FUERTE",IF(SUM(I60:T62)/COUNTIF(I60:T62,"&gt;0")&lt;=99,"MODERADO"))))</f>
        <v>BAJO</v>
      </c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151</v>
      </c>
      <c r="G65" s="466"/>
      <c r="H65" s="79">
        <v>50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60" customHeight="1">
      <c r="A66" s="461"/>
      <c r="B66" s="461"/>
      <c r="C66" s="461"/>
      <c r="D66" s="461"/>
      <c r="E66" s="461"/>
      <c r="F66" s="466" t="s">
        <v>152</v>
      </c>
      <c r="G66" s="466"/>
      <c r="H66" s="79">
        <v>0</v>
      </c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  <row r="67" spans="1:20" ht="30" customHeight="1">
      <c r="A67" s="42"/>
      <c r="B67" s="42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1"/>
      <c r="P67" s="41"/>
      <c r="Q67" s="41"/>
      <c r="R67" s="41"/>
      <c r="S67" s="41"/>
      <c r="T67" s="41"/>
    </row>
    <row r="68" spans="1:20" ht="30" customHeight="1">
      <c r="A68" s="26"/>
      <c r="B68" s="26"/>
      <c r="C68" s="39"/>
      <c r="D68" s="39"/>
      <c r="E68" s="39"/>
      <c r="F68" s="39"/>
      <c r="G68" s="39"/>
      <c r="H68" s="39"/>
      <c r="I68" s="39"/>
      <c r="J68" s="77"/>
      <c r="K68" s="77"/>
      <c r="L68" s="48"/>
      <c r="M68" s="48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4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75"/>
      <c r="V71" s="75"/>
      <c r="W71" s="75"/>
      <c r="X71" s="75"/>
    </row>
    <row r="72" spans="1:24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  <c r="U72" s="75"/>
      <c r="V72" s="75"/>
      <c r="W72" s="75"/>
      <c r="X72" s="75"/>
    </row>
    <row r="73" spans="1:24" s="74" customFormat="1" ht="49.5" customHeight="1">
      <c r="A73" s="491">
        <f>A12</f>
        <v>0</v>
      </c>
      <c r="B73" s="491"/>
      <c r="C73" s="491"/>
      <c r="D73" s="491"/>
      <c r="E73" s="491"/>
      <c r="F73" s="491"/>
      <c r="G73" s="491"/>
      <c r="H73" s="492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  <c r="U73" s="75"/>
      <c r="V73" s="75"/>
      <c r="W73" s="75"/>
      <c r="X73" s="75"/>
    </row>
    <row r="74" spans="1:2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  <c r="U74" s="75"/>
      <c r="V74" s="75"/>
      <c r="W74" s="75"/>
      <c r="X74" s="75"/>
    </row>
    <row r="75" spans="1:24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75"/>
      <c r="V75" s="75"/>
      <c r="W75" s="75"/>
      <c r="X75" s="75"/>
    </row>
    <row r="76" spans="1:24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  <c r="U76" s="75"/>
      <c r="V76" s="75"/>
      <c r="W76" s="75"/>
      <c r="X76" s="75"/>
    </row>
    <row r="77" spans="1:24" s="74" customFormat="1" ht="49.5" customHeight="1">
      <c r="A77" s="491" t="e">
        <f>O12</f>
        <v>#DIV/0!</v>
      </c>
      <c r="B77" s="491"/>
      <c r="C77" s="491"/>
      <c r="D77" s="491"/>
      <c r="E77" s="491"/>
      <c r="F77" s="491"/>
      <c r="G77" s="491"/>
      <c r="H77" s="495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495"/>
      <c r="J77" s="495"/>
      <c r="K77" s="495"/>
      <c r="L77" s="495"/>
      <c r="M77" s="495"/>
      <c r="N77" s="495"/>
      <c r="O77" s="491" t="e">
        <f>IF(A77-H77=0,"1",A77-H77)</f>
        <v>#DIV/0!</v>
      </c>
      <c r="P77" s="491"/>
      <c r="Q77" s="491"/>
      <c r="R77" s="491"/>
      <c r="S77" s="491"/>
      <c r="T77" s="491"/>
      <c r="U77" s="75"/>
      <c r="V77" s="75"/>
      <c r="W77" s="75"/>
      <c r="X77" s="75"/>
    </row>
    <row r="78" spans="1:2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  <c r="U78" s="75"/>
      <c r="V78" s="75"/>
      <c r="W78" s="75"/>
      <c r="X78" s="75"/>
    </row>
    <row r="79" spans="1:24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75"/>
      <c r="V79" s="75"/>
      <c r="W79" s="75"/>
      <c r="X79" s="75"/>
    </row>
    <row r="80" spans="1:24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  <c r="U80" s="75"/>
      <c r="V80" s="75"/>
      <c r="W80" s="75"/>
      <c r="X80" s="75"/>
    </row>
    <row r="81" spans="1:24" s="74" customFormat="1" ht="148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e">
        <f>O77</f>
        <v>#DIV/0!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492"/>
      <c r="Q81" s="492"/>
      <c r="R81" s="492"/>
      <c r="S81" s="492"/>
      <c r="T81" s="492"/>
      <c r="U81" s="75"/>
      <c r="V81" s="75"/>
      <c r="W81" s="75"/>
      <c r="X81" s="75"/>
    </row>
    <row r="82" spans="1:20" ht="28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17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3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tabColor theme="6" tint="-0.24997000396251678"/>
  </sheetPr>
  <dimension ref="A1:X82"/>
  <sheetViews>
    <sheetView view="pageBreakPreview" zoomScale="28" zoomScaleNormal="70" zoomScaleSheetLayoutView="28" zoomScalePageLayoutView="0" workbookViewId="0" topLeftCell="F68">
      <selection activeCell="B12" sqref="B12:C12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75" customWidth="1"/>
    <col min="22" max="24" width="11.421875" style="75" customWidth="1"/>
    <col min="25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RIESGOS'!A99</f>
        <v>0</v>
      </c>
      <c r="B7" s="397">
        <f>'MAPA DE RIESGOS'!C99</f>
        <v>0</v>
      </c>
      <c r="C7" s="398"/>
      <c r="D7" s="397">
        <f>'MAPA DE RIESGOS'!B99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34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6" customHeight="1">
      <c r="A9" s="529" t="s">
        <v>136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1"/>
    </row>
    <row r="10" spans="1:24" s="51" customFormat="1" ht="49.5" customHeight="1">
      <c r="A10" s="532" t="s">
        <v>63</v>
      </c>
      <c r="B10" s="532" t="s">
        <v>64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 t="s">
        <v>62</v>
      </c>
      <c r="R10" s="533"/>
      <c r="S10" s="533"/>
      <c r="T10" s="533"/>
      <c r="U10" s="75"/>
      <c r="V10" s="75"/>
      <c r="W10" s="75"/>
      <c r="X10" s="75"/>
    </row>
    <row r="11" spans="1:24" s="51" customFormat="1" ht="73.5" customHeight="1">
      <c r="A11" s="532"/>
      <c r="B11" s="532" t="s">
        <v>66</v>
      </c>
      <c r="C11" s="532"/>
      <c r="D11" s="532" t="s">
        <v>67</v>
      </c>
      <c r="E11" s="532"/>
      <c r="F11" s="532"/>
      <c r="G11" s="532" t="s">
        <v>68</v>
      </c>
      <c r="H11" s="532"/>
      <c r="I11" s="532" t="s">
        <v>69</v>
      </c>
      <c r="J11" s="532"/>
      <c r="K11" s="532" t="s">
        <v>70</v>
      </c>
      <c r="L11" s="532"/>
      <c r="M11" s="532" t="s">
        <v>71</v>
      </c>
      <c r="N11" s="532"/>
      <c r="O11" s="532" t="s">
        <v>65</v>
      </c>
      <c r="P11" s="532"/>
      <c r="Q11" s="533"/>
      <c r="R11" s="533"/>
      <c r="S11" s="533"/>
      <c r="T11" s="533"/>
      <c r="U11" s="75"/>
      <c r="V11" s="75"/>
      <c r="W11" s="75"/>
      <c r="X11" s="75"/>
    </row>
    <row r="12" spans="1:24" s="74" customFormat="1" ht="102" customHeight="1">
      <c r="A12" s="87">
        <f>'MAPA DE RIESGOS'!G99</f>
        <v>0</v>
      </c>
      <c r="B12" s="536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4" t="e">
        <f>ROUND(AVERAGE(B12:N12),0)</f>
        <v>#DIV/0!</v>
      </c>
      <c r="P12" s="534"/>
      <c r="Q12" s="53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5"/>
      <c r="S12" s="535"/>
      <c r="T12" s="535"/>
      <c r="U12" s="75"/>
      <c r="V12" s="75"/>
      <c r="W12" s="75"/>
      <c r="X12" s="75"/>
    </row>
    <row r="13" spans="1:20" ht="47.25" customHeight="1">
      <c r="A13" s="28"/>
      <c r="B13" s="28"/>
      <c r="C13" s="28"/>
      <c r="D13" s="29"/>
      <c r="E13" s="29"/>
      <c r="F13" s="30"/>
      <c r="G13" s="30"/>
      <c r="H13" s="30"/>
      <c r="I13" s="30"/>
      <c r="J13" s="30"/>
      <c r="K13" s="29"/>
      <c r="L13" s="29"/>
      <c r="M13" s="29"/>
      <c r="N13" s="29"/>
      <c r="O13" s="41"/>
      <c r="P13" s="41"/>
      <c r="Q13" s="41"/>
      <c r="R13" s="41"/>
      <c r="S13" s="41"/>
      <c r="T13" s="41"/>
    </row>
    <row r="14" spans="1:20" ht="73.5" customHeight="1">
      <c r="A14" s="393" t="s">
        <v>72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</row>
    <row r="15" spans="1:20" ht="73.5" customHeight="1">
      <c r="A15" s="408" t="s">
        <v>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</row>
    <row r="16" spans="1:20" ht="72" customHeight="1">
      <c r="A16" s="496" t="s">
        <v>191</v>
      </c>
      <c r="B16" s="497"/>
      <c r="C16" s="497"/>
      <c r="D16" s="497"/>
      <c r="E16" s="497"/>
      <c r="F16" s="498"/>
      <c r="G16" s="496" t="s">
        <v>168</v>
      </c>
      <c r="H16" s="497"/>
      <c r="I16" s="497"/>
      <c r="J16" s="497"/>
      <c r="K16" s="497"/>
      <c r="L16" s="497"/>
      <c r="M16" s="497"/>
      <c r="N16" s="498"/>
      <c r="O16" s="401" t="s">
        <v>142</v>
      </c>
      <c r="P16" s="401"/>
      <c r="Q16" s="401"/>
      <c r="R16" s="401"/>
      <c r="S16" s="401"/>
      <c r="T16" s="401"/>
    </row>
    <row r="17" spans="1:20" ht="30" customHeight="1">
      <c r="A17" s="499"/>
      <c r="B17" s="500"/>
      <c r="C17" s="500"/>
      <c r="D17" s="500"/>
      <c r="E17" s="500"/>
      <c r="F17" s="501"/>
      <c r="G17" s="499"/>
      <c r="H17" s="500"/>
      <c r="I17" s="500"/>
      <c r="J17" s="500"/>
      <c r="K17" s="500"/>
      <c r="L17" s="500"/>
      <c r="M17" s="500"/>
      <c r="N17" s="501"/>
      <c r="O17" s="427" t="s">
        <v>1</v>
      </c>
      <c r="P17" s="427"/>
      <c r="Q17" s="427"/>
      <c r="R17" s="427" t="s">
        <v>0</v>
      </c>
      <c r="S17" s="427"/>
      <c r="T17" s="427"/>
    </row>
    <row r="18" spans="1:20" ht="54" customHeight="1">
      <c r="A18" s="502"/>
      <c r="B18" s="503"/>
      <c r="C18" s="503"/>
      <c r="D18" s="503"/>
      <c r="E18" s="503"/>
      <c r="F18" s="504"/>
      <c r="G18" s="502"/>
      <c r="H18" s="503"/>
      <c r="I18" s="503"/>
      <c r="J18" s="503"/>
      <c r="K18" s="503"/>
      <c r="L18" s="503"/>
      <c r="M18" s="503"/>
      <c r="N18" s="504"/>
      <c r="O18" s="86" t="s">
        <v>166</v>
      </c>
      <c r="P18" s="86" t="s">
        <v>167</v>
      </c>
      <c r="Q18" s="86" t="s">
        <v>169</v>
      </c>
      <c r="R18" s="86" t="s">
        <v>166</v>
      </c>
      <c r="S18" s="86" t="s">
        <v>167</v>
      </c>
      <c r="T18" s="86" t="s">
        <v>169</v>
      </c>
    </row>
    <row r="19" spans="1:20" ht="49.5" customHeight="1">
      <c r="A19" s="505">
        <f>'MAPA DE RIESGOS'!E99</f>
        <v>0</v>
      </c>
      <c r="B19" s="506"/>
      <c r="C19" s="506"/>
      <c r="D19" s="506"/>
      <c r="E19" s="506"/>
      <c r="F19" s="507"/>
      <c r="G19" s="94" t="s">
        <v>74</v>
      </c>
      <c r="H19" s="505">
        <f>'MAPA DE RIESGOS'!J99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RIESGOS'!E100</f>
        <v>0</v>
      </c>
      <c r="B20" s="506"/>
      <c r="C20" s="506"/>
      <c r="D20" s="506"/>
      <c r="E20" s="506"/>
      <c r="F20" s="507"/>
      <c r="G20" s="94" t="s">
        <v>75</v>
      </c>
      <c r="H20" s="505">
        <f>'MAPA DE RIESGOS'!J100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RIESGOS'!E101</f>
        <v>0</v>
      </c>
      <c r="B21" s="506"/>
      <c r="C21" s="506"/>
      <c r="D21" s="506"/>
      <c r="E21" s="506"/>
      <c r="F21" s="507"/>
      <c r="G21" s="94" t="s">
        <v>76</v>
      </c>
      <c r="H21" s="505">
        <f>'MAPA DE RIESGOS'!J101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RIESGOS'!E102</f>
        <v>0</v>
      </c>
      <c r="B22" s="506"/>
      <c r="C22" s="506"/>
      <c r="D22" s="506"/>
      <c r="E22" s="506"/>
      <c r="F22" s="507"/>
      <c r="G22" s="94" t="s">
        <v>77</v>
      </c>
      <c r="H22" s="505">
        <f>'MAPA DE RIESGOS'!J102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49.5" customHeight="1">
      <c r="A23" s="505">
        <f>'MAPA DE RIESGOS'!E103</f>
        <v>0</v>
      </c>
      <c r="B23" s="506"/>
      <c r="C23" s="506"/>
      <c r="D23" s="506"/>
      <c r="E23" s="506"/>
      <c r="F23" s="507"/>
      <c r="G23" s="94" t="s">
        <v>78</v>
      </c>
      <c r="H23" s="505">
        <f>'MAPA DE RIESGOS'!J103</f>
        <v>0</v>
      </c>
      <c r="I23" s="506"/>
      <c r="J23" s="506"/>
      <c r="K23" s="506"/>
      <c r="L23" s="506"/>
      <c r="M23" s="506"/>
      <c r="N23" s="506"/>
      <c r="O23" s="73"/>
      <c r="P23" s="73"/>
      <c r="Q23" s="72"/>
      <c r="R23" s="72"/>
      <c r="S23" s="72"/>
      <c r="T23" s="72"/>
    </row>
    <row r="24" spans="1:20" ht="30" customHeight="1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1"/>
      <c r="P24" s="41"/>
      <c r="Q24" s="41"/>
      <c r="R24" s="41"/>
      <c r="S24" s="41"/>
      <c r="T24" s="41"/>
    </row>
    <row r="25" spans="1:20" ht="30" customHeight="1">
      <c r="A25" s="34"/>
      <c r="B25" s="34"/>
      <c r="C25" s="35"/>
      <c r="D25" s="35"/>
      <c r="E25" s="44"/>
      <c r="F25" s="44"/>
      <c r="G25" s="44"/>
      <c r="H25" s="44"/>
      <c r="I25" s="44"/>
      <c r="J25" s="36"/>
      <c r="K25" s="36"/>
      <c r="L25" s="37"/>
      <c r="M25" s="37"/>
      <c r="N25" s="38"/>
      <c r="O25" s="43"/>
      <c r="P25" s="43"/>
      <c r="Q25" s="43"/>
      <c r="R25" s="43"/>
      <c r="S25" s="43"/>
      <c r="T25" s="43"/>
    </row>
    <row r="26" spans="1:20" ht="54" customHeight="1">
      <c r="A26" s="437" t="s">
        <v>170</v>
      </c>
      <c r="B26" s="437"/>
      <c r="C26" s="437"/>
      <c r="D26" s="437"/>
      <c r="E26" s="437"/>
      <c r="F26" s="437"/>
      <c r="G26" s="438"/>
      <c r="H26" s="87">
        <f>COUNTIF(O19:O23,"x")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171</v>
      </c>
      <c r="B27" s="437"/>
      <c r="C27" s="437"/>
      <c r="D27" s="437"/>
      <c r="E27" s="437"/>
      <c r="F27" s="437"/>
      <c r="G27" s="438"/>
      <c r="H27" s="87">
        <f>COUNTIF(P19:P23,"x")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172</v>
      </c>
      <c r="B28" s="437"/>
      <c r="C28" s="437"/>
      <c r="D28" s="437"/>
      <c r="E28" s="437"/>
      <c r="F28" s="437"/>
      <c r="G28" s="438"/>
      <c r="H28" s="87">
        <f>COUNTIF(Q19:Q23,"x")</f>
        <v>0</v>
      </c>
      <c r="I28" s="34"/>
      <c r="J28" s="34"/>
      <c r="K28" s="34"/>
      <c r="L28" s="37"/>
      <c r="M28" s="37"/>
      <c r="N28" s="45"/>
      <c r="O28" s="34"/>
      <c r="P28" s="34"/>
      <c r="Q28" s="34"/>
      <c r="R28" s="34"/>
      <c r="S28" s="34"/>
      <c r="T28" s="34"/>
    </row>
    <row r="29" spans="1:20" ht="54" customHeight="1">
      <c r="A29" s="437" t="s">
        <v>173</v>
      </c>
      <c r="B29" s="437"/>
      <c r="C29" s="437"/>
      <c r="D29" s="437"/>
      <c r="E29" s="437"/>
      <c r="F29" s="437"/>
      <c r="G29" s="438"/>
      <c r="H29" s="87">
        <f>COUNTIF(R19:R23,"x")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174</v>
      </c>
      <c r="B30" s="437"/>
      <c r="C30" s="437"/>
      <c r="D30" s="437"/>
      <c r="E30" s="437"/>
      <c r="F30" s="437"/>
      <c r="G30" s="438"/>
      <c r="H30" s="87">
        <f>COUNTIF(S19:S23,"x")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54" customHeight="1">
      <c r="A31" s="437" t="s">
        <v>175</v>
      </c>
      <c r="B31" s="437"/>
      <c r="C31" s="437"/>
      <c r="D31" s="437"/>
      <c r="E31" s="437"/>
      <c r="F31" s="437"/>
      <c r="G31" s="438"/>
      <c r="H31" s="87">
        <f>COUNTIF(T19:T23,"x")</f>
        <v>0</v>
      </c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30" customHeight="1">
      <c r="A32" s="60"/>
      <c r="B32" s="60"/>
      <c r="C32" s="60"/>
      <c r="D32" s="60"/>
      <c r="E32" s="60"/>
      <c r="F32" s="60"/>
      <c r="G32" s="60"/>
      <c r="H32" s="45"/>
      <c r="I32" s="38"/>
      <c r="J32" s="38"/>
      <c r="K32" s="38"/>
      <c r="L32" s="46"/>
      <c r="M32" s="46"/>
      <c r="N32" s="46"/>
      <c r="O32" s="47"/>
      <c r="P32" s="47"/>
      <c r="Q32" s="47"/>
      <c r="R32" s="47"/>
      <c r="S32" s="47"/>
      <c r="T32" s="47"/>
    </row>
    <row r="33" spans="1:20" ht="78" customHeight="1">
      <c r="A33" s="440" t="s">
        <v>79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</row>
    <row r="34" spans="1:20" ht="78" customHeight="1">
      <c r="A34" s="441" t="s">
        <v>154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</row>
    <row r="35" spans="1:20" ht="106.5" customHeight="1" thickBot="1">
      <c r="A35" s="444" t="s">
        <v>80</v>
      </c>
      <c r="B35" s="444"/>
      <c r="C35" s="444"/>
      <c r="D35" s="444"/>
      <c r="E35" s="444"/>
      <c r="F35" s="444"/>
      <c r="G35" s="444"/>
      <c r="H35" s="88" t="s">
        <v>81</v>
      </c>
      <c r="I35" s="89" t="s">
        <v>82</v>
      </c>
      <c r="J35" s="86" t="s">
        <v>144</v>
      </c>
      <c r="K35" s="89" t="s">
        <v>83</v>
      </c>
      <c r="L35" s="86" t="s">
        <v>144</v>
      </c>
      <c r="M35" s="89" t="s">
        <v>84</v>
      </c>
      <c r="N35" s="86" t="s">
        <v>144</v>
      </c>
      <c r="O35" s="86" t="s">
        <v>85</v>
      </c>
      <c r="P35" s="445" t="s">
        <v>144</v>
      </c>
      <c r="Q35" s="446"/>
      <c r="R35" s="86" t="s">
        <v>86</v>
      </c>
      <c r="S35" s="447" t="s">
        <v>144</v>
      </c>
      <c r="T35" s="447"/>
    </row>
    <row r="36" spans="1:20" ht="60" customHeight="1">
      <c r="A36" s="448" t="s">
        <v>158</v>
      </c>
      <c r="B36" s="449"/>
      <c r="C36" s="449"/>
      <c r="D36" s="449"/>
      <c r="E36" s="450"/>
      <c r="F36" s="454" t="s">
        <v>108</v>
      </c>
      <c r="G36" s="455"/>
      <c r="H36" s="90">
        <v>15</v>
      </c>
      <c r="I36" s="432"/>
      <c r="J36" s="434"/>
      <c r="K36" s="432"/>
      <c r="L36" s="434"/>
      <c r="M36" s="432"/>
      <c r="N36" s="432"/>
      <c r="O36" s="432"/>
      <c r="P36" s="431"/>
      <c r="Q36" s="432"/>
      <c r="R36" s="432"/>
      <c r="S36" s="431"/>
      <c r="T36" s="432"/>
    </row>
    <row r="37" spans="1:20" ht="60" customHeight="1" thickBot="1">
      <c r="A37" s="451"/>
      <c r="B37" s="452"/>
      <c r="C37" s="452"/>
      <c r="D37" s="452"/>
      <c r="E37" s="453"/>
      <c r="F37" s="435" t="s">
        <v>109</v>
      </c>
      <c r="G37" s="436"/>
      <c r="H37" s="91">
        <v>0</v>
      </c>
      <c r="I37" s="439"/>
      <c r="J37" s="439"/>
      <c r="K37" s="439"/>
      <c r="L37" s="439"/>
      <c r="M37" s="439"/>
      <c r="N37" s="439"/>
      <c r="O37" s="439"/>
      <c r="P37" s="433"/>
      <c r="Q37" s="434"/>
      <c r="R37" s="439"/>
      <c r="S37" s="433"/>
      <c r="T37" s="434"/>
    </row>
    <row r="38" spans="1:20" ht="60" customHeight="1">
      <c r="A38" s="448" t="s">
        <v>161</v>
      </c>
      <c r="B38" s="449"/>
      <c r="C38" s="449"/>
      <c r="D38" s="449"/>
      <c r="E38" s="450"/>
      <c r="F38" s="454" t="s">
        <v>108</v>
      </c>
      <c r="G38" s="455"/>
      <c r="H38" s="90">
        <v>15</v>
      </c>
      <c r="I38" s="432"/>
      <c r="J38" s="432"/>
      <c r="K38" s="432"/>
      <c r="L38" s="432"/>
      <c r="M38" s="432"/>
      <c r="N38" s="432"/>
      <c r="O38" s="432"/>
      <c r="P38" s="431"/>
      <c r="Q38" s="432"/>
      <c r="R38" s="432"/>
      <c r="S38" s="431"/>
      <c r="T38" s="432"/>
    </row>
    <row r="39" spans="1:20" ht="60" customHeight="1" thickBot="1">
      <c r="A39" s="451"/>
      <c r="B39" s="452"/>
      <c r="C39" s="452"/>
      <c r="D39" s="452"/>
      <c r="E39" s="453"/>
      <c r="F39" s="435" t="s">
        <v>109</v>
      </c>
      <c r="G39" s="436"/>
      <c r="H39" s="91">
        <v>0</v>
      </c>
      <c r="I39" s="439"/>
      <c r="J39" s="439"/>
      <c r="K39" s="439"/>
      <c r="L39" s="439"/>
      <c r="M39" s="439"/>
      <c r="N39" s="439"/>
      <c r="O39" s="439"/>
      <c r="P39" s="433"/>
      <c r="Q39" s="434"/>
      <c r="R39" s="439"/>
      <c r="S39" s="433"/>
      <c r="T39" s="434"/>
    </row>
    <row r="40" spans="1:20" ht="60" customHeight="1">
      <c r="A40" s="448" t="s">
        <v>157</v>
      </c>
      <c r="B40" s="449"/>
      <c r="C40" s="449"/>
      <c r="D40" s="449"/>
      <c r="E40" s="450"/>
      <c r="F40" s="454" t="s">
        <v>87</v>
      </c>
      <c r="G40" s="455"/>
      <c r="H40" s="90">
        <v>15</v>
      </c>
      <c r="I40" s="432"/>
      <c r="J40" s="432"/>
      <c r="K40" s="432"/>
      <c r="L40" s="432"/>
      <c r="M40" s="432"/>
      <c r="N40" s="432"/>
      <c r="O40" s="432"/>
      <c r="P40" s="431"/>
      <c r="Q40" s="432"/>
      <c r="R40" s="432"/>
      <c r="S40" s="431"/>
      <c r="T40" s="432"/>
    </row>
    <row r="41" spans="1:20" ht="60" customHeight="1" thickBot="1">
      <c r="A41" s="451"/>
      <c r="B41" s="452"/>
      <c r="C41" s="452"/>
      <c r="D41" s="452"/>
      <c r="E41" s="453"/>
      <c r="F41" s="435" t="s">
        <v>88</v>
      </c>
      <c r="G41" s="436"/>
      <c r="H41" s="91">
        <v>0</v>
      </c>
      <c r="I41" s="439"/>
      <c r="J41" s="439"/>
      <c r="K41" s="439"/>
      <c r="L41" s="439"/>
      <c r="M41" s="439"/>
      <c r="N41" s="439"/>
      <c r="O41" s="439"/>
      <c r="P41" s="433"/>
      <c r="Q41" s="434"/>
      <c r="R41" s="439"/>
      <c r="S41" s="433"/>
      <c r="T41" s="434"/>
    </row>
    <row r="42" spans="1:20" ht="60" customHeight="1">
      <c r="A42" s="448" t="s">
        <v>164</v>
      </c>
      <c r="B42" s="449"/>
      <c r="C42" s="449"/>
      <c r="D42" s="449"/>
      <c r="E42" s="450"/>
      <c r="F42" s="454" t="s">
        <v>89</v>
      </c>
      <c r="G42" s="455"/>
      <c r="H42" s="90">
        <v>15</v>
      </c>
      <c r="I42" s="432"/>
      <c r="J42" s="432"/>
      <c r="K42" s="432"/>
      <c r="L42" s="432"/>
      <c r="M42" s="432"/>
      <c r="N42" s="432"/>
      <c r="O42" s="432"/>
      <c r="P42" s="431"/>
      <c r="Q42" s="432"/>
      <c r="R42" s="432"/>
      <c r="S42" s="431"/>
      <c r="T42" s="432"/>
    </row>
    <row r="43" spans="1:20" ht="60" customHeight="1" thickBot="1">
      <c r="A43" s="457"/>
      <c r="B43" s="458"/>
      <c r="C43" s="458"/>
      <c r="D43" s="458"/>
      <c r="E43" s="459"/>
      <c r="F43" s="435" t="s">
        <v>90</v>
      </c>
      <c r="G43" s="436"/>
      <c r="H43" s="92">
        <v>10</v>
      </c>
      <c r="I43" s="434"/>
      <c r="J43" s="434"/>
      <c r="K43" s="434"/>
      <c r="L43" s="434"/>
      <c r="M43" s="434"/>
      <c r="N43" s="434"/>
      <c r="O43" s="434"/>
      <c r="P43" s="433"/>
      <c r="Q43" s="434"/>
      <c r="R43" s="434"/>
      <c r="S43" s="433"/>
      <c r="T43" s="434"/>
    </row>
    <row r="44" spans="1:20" ht="60" customHeight="1" thickBot="1">
      <c r="A44" s="451"/>
      <c r="B44" s="452"/>
      <c r="C44" s="452"/>
      <c r="D44" s="452"/>
      <c r="E44" s="453"/>
      <c r="F44" s="435" t="s">
        <v>165</v>
      </c>
      <c r="G44" s="436"/>
      <c r="H44" s="91">
        <v>0</v>
      </c>
      <c r="I44" s="439"/>
      <c r="J44" s="439"/>
      <c r="K44" s="439"/>
      <c r="L44" s="439"/>
      <c r="M44" s="439"/>
      <c r="N44" s="439"/>
      <c r="O44" s="439"/>
      <c r="P44" s="433"/>
      <c r="Q44" s="434"/>
      <c r="R44" s="439"/>
      <c r="S44" s="433"/>
      <c r="T44" s="434"/>
    </row>
    <row r="45" spans="1:20" ht="60" customHeight="1">
      <c r="A45" s="448" t="s">
        <v>163</v>
      </c>
      <c r="B45" s="449"/>
      <c r="C45" s="449"/>
      <c r="D45" s="449"/>
      <c r="E45" s="450"/>
      <c r="F45" s="454" t="s">
        <v>108</v>
      </c>
      <c r="G45" s="455"/>
      <c r="H45" s="90">
        <v>15</v>
      </c>
      <c r="I45" s="432"/>
      <c r="J45" s="432"/>
      <c r="K45" s="432"/>
      <c r="L45" s="432"/>
      <c r="M45" s="432"/>
      <c r="N45" s="432"/>
      <c r="O45" s="432"/>
      <c r="P45" s="431"/>
      <c r="Q45" s="432"/>
      <c r="R45" s="432"/>
      <c r="S45" s="431"/>
      <c r="T45" s="432"/>
    </row>
    <row r="46" spans="1:20" ht="60" customHeight="1" thickBot="1">
      <c r="A46" s="451"/>
      <c r="B46" s="452"/>
      <c r="C46" s="452"/>
      <c r="D46" s="452"/>
      <c r="E46" s="453"/>
      <c r="F46" s="435" t="s">
        <v>109</v>
      </c>
      <c r="G46" s="436"/>
      <c r="H46" s="91">
        <v>0</v>
      </c>
      <c r="I46" s="439"/>
      <c r="J46" s="439"/>
      <c r="K46" s="439"/>
      <c r="L46" s="439"/>
      <c r="M46" s="439"/>
      <c r="N46" s="439"/>
      <c r="O46" s="439"/>
      <c r="P46" s="456"/>
      <c r="Q46" s="439"/>
      <c r="R46" s="439"/>
      <c r="S46" s="456"/>
      <c r="T46" s="439"/>
    </row>
    <row r="47" spans="1:20" ht="79.5" customHeight="1">
      <c r="A47" s="448" t="s">
        <v>160</v>
      </c>
      <c r="B47" s="449"/>
      <c r="C47" s="449"/>
      <c r="D47" s="449"/>
      <c r="E47" s="450"/>
      <c r="F47" s="454" t="s">
        <v>91</v>
      </c>
      <c r="G47" s="455"/>
      <c r="H47" s="90">
        <v>15</v>
      </c>
      <c r="I47" s="432"/>
      <c r="J47" s="432"/>
      <c r="K47" s="432"/>
      <c r="L47" s="432"/>
      <c r="M47" s="432"/>
      <c r="N47" s="432"/>
      <c r="O47" s="432"/>
      <c r="P47" s="431"/>
      <c r="Q47" s="432"/>
      <c r="R47" s="432"/>
      <c r="S47" s="431"/>
      <c r="T47" s="432"/>
    </row>
    <row r="48" spans="1:20" ht="79.5" customHeight="1" thickBot="1">
      <c r="A48" s="451"/>
      <c r="B48" s="452"/>
      <c r="C48" s="452"/>
      <c r="D48" s="452"/>
      <c r="E48" s="453"/>
      <c r="F48" s="435" t="s">
        <v>92</v>
      </c>
      <c r="G48" s="436"/>
      <c r="H48" s="91">
        <v>5</v>
      </c>
      <c r="I48" s="439"/>
      <c r="J48" s="439"/>
      <c r="K48" s="439"/>
      <c r="L48" s="439"/>
      <c r="M48" s="439"/>
      <c r="N48" s="439"/>
      <c r="O48" s="439"/>
      <c r="P48" s="456"/>
      <c r="Q48" s="439"/>
      <c r="R48" s="439"/>
      <c r="S48" s="456"/>
      <c r="T48" s="439"/>
    </row>
    <row r="49" spans="1:20" ht="60" customHeight="1">
      <c r="A49" s="448" t="s">
        <v>179</v>
      </c>
      <c r="B49" s="449"/>
      <c r="C49" s="449"/>
      <c r="D49" s="449"/>
      <c r="E49" s="450"/>
      <c r="F49" s="454" t="s">
        <v>93</v>
      </c>
      <c r="G49" s="455"/>
      <c r="H49" s="90">
        <v>10</v>
      </c>
      <c r="I49" s="432"/>
      <c r="J49" s="432"/>
      <c r="K49" s="432"/>
      <c r="L49" s="432"/>
      <c r="M49" s="432"/>
      <c r="N49" s="432"/>
      <c r="O49" s="432"/>
      <c r="P49" s="433"/>
      <c r="Q49" s="434"/>
      <c r="R49" s="432"/>
      <c r="S49" s="433"/>
      <c r="T49" s="434"/>
    </row>
    <row r="50" spans="1:20" ht="60" customHeight="1">
      <c r="A50" s="460"/>
      <c r="B50" s="461"/>
      <c r="C50" s="461"/>
      <c r="D50" s="461"/>
      <c r="E50" s="462"/>
      <c r="F50" s="463" t="s">
        <v>94</v>
      </c>
      <c r="G50" s="464"/>
      <c r="H50" s="93">
        <v>5</v>
      </c>
      <c r="I50" s="434"/>
      <c r="J50" s="434"/>
      <c r="K50" s="434"/>
      <c r="L50" s="434"/>
      <c r="M50" s="434"/>
      <c r="N50" s="434"/>
      <c r="O50" s="434"/>
      <c r="P50" s="433"/>
      <c r="Q50" s="434"/>
      <c r="R50" s="434"/>
      <c r="S50" s="433"/>
      <c r="T50" s="434"/>
    </row>
    <row r="51" spans="1:20" ht="60" customHeight="1" thickBot="1">
      <c r="A51" s="451"/>
      <c r="B51" s="452"/>
      <c r="C51" s="452"/>
      <c r="D51" s="452"/>
      <c r="E51" s="453"/>
      <c r="F51" s="435" t="s">
        <v>95</v>
      </c>
      <c r="G51" s="436"/>
      <c r="H51" s="91">
        <v>0</v>
      </c>
      <c r="I51" s="439"/>
      <c r="J51" s="439"/>
      <c r="K51" s="439"/>
      <c r="L51" s="439"/>
      <c r="M51" s="439"/>
      <c r="N51" s="439"/>
      <c r="O51" s="439"/>
      <c r="P51" s="456"/>
      <c r="Q51" s="439"/>
      <c r="R51" s="439"/>
      <c r="S51" s="456"/>
      <c r="T51" s="439"/>
    </row>
    <row r="52" spans="1:20" ht="30" customHeight="1">
      <c r="A52" s="471" t="s">
        <v>96</v>
      </c>
      <c r="B52" s="471"/>
      <c r="C52" s="471"/>
      <c r="D52" s="471"/>
      <c r="E52" s="471"/>
      <c r="F52" s="471"/>
      <c r="G52" s="471"/>
      <c r="H52" s="71">
        <f>H36+H38+H40+H42+H45+H47+H49</f>
        <v>100</v>
      </c>
      <c r="I52" s="472">
        <f>SUM(I36:I51)</f>
        <v>0</v>
      </c>
      <c r="J52" s="473"/>
      <c r="K52" s="472">
        <f>SUM(K36:K51)</f>
        <v>0</v>
      </c>
      <c r="L52" s="473"/>
      <c r="M52" s="472">
        <f>SUM(M36:M51)</f>
        <v>0</v>
      </c>
      <c r="N52" s="473"/>
      <c r="O52" s="470">
        <f>SUM(O36:O51)</f>
        <v>0</v>
      </c>
      <c r="P52" s="470"/>
      <c r="Q52" s="470"/>
      <c r="R52" s="470">
        <f>SUM(R36:R51)</f>
        <v>0</v>
      </c>
      <c r="S52" s="470"/>
      <c r="T52" s="470"/>
    </row>
    <row r="53" spans="1:20" ht="60" customHeight="1">
      <c r="A53" s="401" t="s">
        <v>155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 ht="106.5" customHeight="1">
      <c r="A54" s="444" t="s">
        <v>80</v>
      </c>
      <c r="B54" s="444"/>
      <c r="C54" s="444"/>
      <c r="D54" s="444"/>
      <c r="E54" s="444"/>
      <c r="F54" s="444"/>
      <c r="G54" s="444"/>
      <c r="H54" s="88" t="s">
        <v>81</v>
      </c>
      <c r="I54" s="89" t="s">
        <v>82</v>
      </c>
      <c r="J54" s="86" t="s">
        <v>144</v>
      </c>
      <c r="K54" s="89" t="s">
        <v>83</v>
      </c>
      <c r="L54" s="86" t="s">
        <v>144</v>
      </c>
      <c r="M54" s="89" t="s">
        <v>84</v>
      </c>
      <c r="N54" s="86" t="s">
        <v>144</v>
      </c>
      <c r="O54" s="86" t="s">
        <v>85</v>
      </c>
      <c r="P54" s="445" t="s">
        <v>144</v>
      </c>
      <c r="Q54" s="446"/>
      <c r="R54" s="86" t="s">
        <v>86</v>
      </c>
      <c r="S54" s="447" t="s">
        <v>144</v>
      </c>
      <c r="T54" s="447"/>
    </row>
    <row r="55" spans="1:20" ht="60" customHeight="1">
      <c r="A55" s="461" t="s">
        <v>145</v>
      </c>
      <c r="B55" s="461"/>
      <c r="C55" s="461"/>
      <c r="D55" s="461"/>
      <c r="E55" s="461"/>
      <c r="F55" s="466" t="s">
        <v>159</v>
      </c>
      <c r="G55" s="466"/>
      <c r="H55" s="79">
        <v>100</v>
      </c>
      <c r="I55" s="465"/>
      <c r="J55" s="467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146</v>
      </c>
      <c r="G56" s="466"/>
      <c r="H56" s="79">
        <v>50</v>
      </c>
      <c r="I56" s="465"/>
      <c r="J56" s="468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60" customHeight="1">
      <c r="A57" s="461"/>
      <c r="B57" s="461"/>
      <c r="C57" s="461"/>
      <c r="D57" s="461"/>
      <c r="E57" s="461"/>
      <c r="F57" s="466" t="s">
        <v>147</v>
      </c>
      <c r="G57" s="466"/>
      <c r="H57" s="79">
        <v>0</v>
      </c>
      <c r="I57" s="465"/>
      <c r="J57" s="469"/>
      <c r="K57" s="465"/>
      <c r="L57" s="465"/>
      <c r="M57" s="465"/>
      <c r="N57" s="465"/>
      <c r="O57" s="465"/>
      <c r="P57" s="465"/>
      <c r="Q57" s="465"/>
      <c r="R57" s="465"/>
      <c r="S57" s="465"/>
      <c r="T57" s="465"/>
    </row>
    <row r="58" spans="1:20" ht="30" customHeight="1">
      <c r="A58" s="474" t="s">
        <v>96</v>
      </c>
      <c r="B58" s="474"/>
      <c r="C58" s="474"/>
      <c r="D58" s="474"/>
      <c r="E58" s="474"/>
      <c r="F58" s="474"/>
      <c r="G58" s="474"/>
      <c r="H58" s="474"/>
      <c r="I58" s="475">
        <f>I55</f>
        <v>0</v>
      </c>
      <c r="J58" s="475"/>
      <c r="K58" s="475">
        <f>K55</f>
        <v>0</v>
      </c>
      <c r="L58" s="475"/>
      <c r="M58" s="475">
        <f>M55</f>
        <v>0</v>
      </c>
      <c r="N58" s="475"/>
      <c r="O58" s="470">
        <f>O55</f>
        <v>0</v>
      </c>
      <c r="P58" s="470"/>
      <c r="Q58" s="470"/>
      <c r="R58" s="470">
        <f>R55</f>
        <v>0</v>
      </c>
      <c r="S58" s="470"/>
      <c r="T58" s="470"/>
    </row>
    <row r="59" spans="1:20" ht="60" customHeight="1">
      <c r="A59" s="401" t="s">
        <v>153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 ht="60" customHeight="1">
      <c r="A60" s="461" t="s">
        <v>156</v>
      </c>
      <c r="B60" s="461"/>
      <c r="C60" s="461"/>
      <c r="D60" s="461"/>
      <c r="E60" s="461"/>
      <c r="F60" s="476" t="s">
        <v>150</v>
      </c>
      <c r="G60" s="477"/>
      <c r="H60" s="478"/>
      <c r="I60" s="538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539"/>
      <c r="K60" s="538">
        <f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539"/>
      <c r="M60" s="538">
        <f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539"/>
      <c r="O60" s="538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544"/>
      <c r="Q60" s="544"/>
      <c r="R60" s="538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544"/>
      <c r="T60" s="544"/>
    </row>
    <row r="61" spans="1:20" ht="60" customHeight="1">
      <c r="A61" s="461"/>
      <c r="B61" s="461"/>
      <c r="C61" s="461"/>
      <c r="D61" s="461"/>
      <c r="E61" s="461"/>
      <c r="F61" s="476" t="s">
        <v>151</v>
      </c>
      <c r="G61" s="477"/>
      <c r="H61" s="478"/>
      <c r="I61" s="540"/>
      <c r="J61" s="541"/>
      <c r="K61" s="540"/>
      <c r="L61" s="541"/>
      <c r="M61" s="540"/>
      <c r="N61" s="541"/>
      <c r="O61" s="540"/>
      <c r="P61" s="545"/>
      <c r="Q61" s="545"/>
      <c r="R61" s="540"/>
      <c r="S61" s="545"/>
      <c r="T61" s="545"/>
    </row>
    <row r="62" spans="1:20" ht="60" customHeight="1">
      <c r="A62" s="461"/>
      <c r="B62" s="461"/>
      <c r="C62" s="461"/>
      <c r="D62" s="461"/>
      <c r="E62" s="461"/>
      <c r="F62" s="476" t="s">
        <v>152</v>
      </c>
      <c r="G62" s="477"/>
      <c r="H62" s="478"/>
      <c r="I62" s="542"/>
      <c r="J62" s="543"/>
      <c r="K62" s="542"/>
      <c r="L62" s="543"/>
      <c r="M62" s="542"/>
      <c r="N62" s="543"/>
      <c r="O62" s="542"/>
      <c r="P62" s="546"/>
      <c r="Q62" s="546"/>
      <c r="R62" s="542"/>
      <c r="S62" s="546"/>
      <c r="T62" s="546"/>
    </row>
    <row r="63" spans="1:20" ht="60" customHeight="1">
      <c r="A63" s="401" t="s">
        <v>148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 ht="60" customHeight="1">
      <c r="A64" s="461" t="s">
        <v>149</v>
      </c>
      <c r="B64" s="461"/>
      <c r="C64" s="461"/>
      <c r="D64" s="461"/>
      <c r="E64" s="461"/>
      <c r="F64" s="466" t="s">
        <v>150</v>
      </c>
      <c r="G64" s="466"/>
      <c r="H64" s="79">
        <v>100</v>
      </c>
      <c r="I64" s="488" t="str">
        <f>IF(SUM(I60:T62)=0,"BAJO",IF(SUM(I60:T62)/COUNTIF(I60:T62,"&gt;0")&lt;50,"BAJO",IF(SUM(I60:T62)/COUNTIF(I60:T62,"&gt;0")=100,"FUERTE",IF(SUM(I60:T62)/COUNTIF(I60:T62,"&gt;0")&lt;=99,"MODERADO"))))</f>
        <v>BAJO</v>
      </c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151</v>
      </c>
      <c r="G65" s="466"/>
      <c r="H65" s="79">
        <v>50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60" customHeight="1">
      <c r="A66" s="461"/>
      <c r="B66" s="461"/>
      <c r="C66" s="461"/>
      <c r="D66" s="461"/>
      <c r="E66" s="461"/>
      <c r="F66" s="466" t="s">
        <v>152</v>
      </c>
      <c r="G66" s="466"/>
      <c r="H66" s="79">
        <v>0</v>
      </c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  <row r="67" spans="1:20" ht="30" customHeight="1">
      <c r="A67" s="42"/>
      <c r="B67" s="42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1"/>
      <c r="P67" s="41"/>
      <c r="Q67" s="41"/>
      <c r="R67" s="41"/>
      <c r="S67" s="41"/>
      <c r="T67" s="41"/>
    </row>
    <row r="68" spans="1:20" ht="30" customHeight="1">
      <c r="A68" s="26"/>
      <c r="B68" s="26"/>
      <c r="C68" s="39"/>
      <c r="D68" s="39"/>
      <c r="E68" s="39"/>
      <c r="F68" s="39"/>
      <c r="G68" s="39"/>
      <c r="H68" s="39"/>
      <c r="I68" s="39"/>
      <c r="J68" s="77"/>
      <c r="K68" s="77"/>
      <c r="L68" s="48"/>
      <c r="M68" s="48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4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75"/>
      <c r="V71" s="75"/>
      <c r="W71" s="75"/>
      <c r="X71" s="75"/>
    </row>
    <row r="72" spans="1:24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  <c r="U72" s="75"/>
      <c r="V72" s="75"/>
      <c r="W72" s="75"/>
      <c r="X72" s="75"/>
    </row>
    <row r="73" spans="1:24" s="74" customFormat="1" ht="49.5" customHeight="1">
      <c r="A73" s="491">
        <f>A12</f>
        <v>0</v>
      </c>
      <c r="B73" s="491"/>
      <c r="C73" s="491"/>
      <c r="D73" s="491"/>
      <c r="E73" s="491"/>
      <c r="F73" s="491"/>
      <c r="G73" s="491"/>
      <c r="H73" s="492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  <c r="U73" s="75"/>
      <c r="V73" s="75"/>
      <c r="W73" s="75"/>
      <c r="X73" s="75"/>
    </row>
    <row r="74" spans="1:2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  <c r="U74" s="75"/>
      <c r="V74" s="75"/>
      <c r="W74" s="75"/>
      <c r="X74" s="75"/>
    </row>
    <row r="75" spans="1:24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75"/>
      <c r="V75" s="75"/>
      <c r="W75" s="75"/>
      <c r="X75" s="75"/>
    </row>
    <row r="76" spans="1:24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  <c r="U76" s="75"/>
      <c r="V76" s="75"/>
      <c r="W76" s="75"/>
      <c r="X76" s="75"/>
    </row>
    <row r="77" spans="1:24" s="74" customFormat="1" ht="49.5" customHeight="1">
      <c r="A77" s="491" t="e">
        <f>O12</f>
        <v>#DIV/0!</v>
      </c>
      <c r="B77" s="491"/>
      <c r="C77" s="491"/>
      <c r="D77" s="491"/>
      <c r="E77" s="491"/>
      <c r="F77" s="491"/>
      <c r="G77" s="491"/>
      <c r="H77" s="495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495"/>
      <c r="J77" s="495"/>
      <c r="K77" s="495"/>
      <c r="L77" s="495"/>
      <c r="M77" s="495"/>
      <c r="N77" s="495"/>
      <c r="O77" s="491" t="e">
        <f>IF(A77-H77=0,"1",A77-H77)</f>
        <v>#DIV/0!</v>
      </c>
      <c r="P77" s="491"/>
      <c r="Q77" s="491"/>
      <c r="R77" s="491"/>
      <c r="S77" s="491"/>
      <c r="T77" s="491"/>
      <c r="U77" s="75"/>
      <c r="V77" s="75"/>
      <c r="W77" s="75"/>
      <c r="X77" s="75"/>
    </row>
    <row r="78" spans="1:2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  <c r="U78" s="75"/>
      <c r="V78" s="75"/>
      <c r="W78" s="75"/>
      <c r="X78" s="75"/>
    </row>
    <row r="79" spans="1:24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75"/>
      <c r="V79" s="75"/>
      <c r="W79" s="75"/>
      <c r="X79" s="75"/>
    </row>
    <row r="80" spans="1:24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  <c r="U80" s="75"/>
      <c r="V80" s="75"/>
      <c r="W80" s="75"/>
      <c r="X80" s="75"/>
    </row>
    <row r="81" spans="1:24" s="74" customFormat="1" ht="148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e">
        <f>O77</f>
        <v>#DIV/0!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492"/>
      <c r="Q81" s="492"/>
      <c r="R81" s="492"/>
      <c r="S81" s="492"/>
      <c r="T81" s="492"/>
      <c r="U81" s="75"/>
      <c r="V81" s="75"/>
      <c r="W81" s="75"/>
      <c r="X81" s="75"/>
    </row>
    <row r="82" spans="1:20" ht="28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 selectLockedCells="1"/>
  <mergeCells count="217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3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tabColor theme="6" tint="-0.24997000396251678"/>
  </sheetPr>
  <dimension ref="A1:X82"/>
  <sheetViews>
    <sheetView view="pageBreakPreview" zoomScale="28" zoomScaleNormal="70" zoomScaleSheetLayoutView="28" zoomScalePageLayoutView="0" workbookViewId="0" topLeftCell="A1">
      <selection activeCell="A10" sqref="A10:P11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75" customWidth="1"/>
    <col min="22" max="24" width="11.421875" style="75" customWidth="1"/>
    <col min="25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RIESGOS'!A104</f>
        <v>0</v>
      </c>
      <c r="B7" s="397">
        <f>'MAPA DE RIESGOS'!C104</f>
        <v>0</v>
      </c>
      <c r="C7" s="398"/>
      <c r="D7" s="397">
        <f>'MAPA DE RIESGOS'!B104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34.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6" customHeight="1">
      <c r="A9" s="529" t="s">
        <v>136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1"/>
    </row>
    <row r="10" spans="1:24" s="51" customFormat="1" ht="49.5" customHeight="1">
      <c r="A10" s="532" t="s">
        <v>63</v>
      </c>
      <c r="B10" s="532" t="s">
        <v>64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 t="s">
        <v>62</v>
      </c>
      <c r="R10" s="533"/>
      <c r="S10" s="533"/>
      <c r="T10" s="533"/>
      <c r="U10" s="75"/>
      <c r="V10" s="75"/>
      <c r="W10" s="75"/>
      <c r="X10" s="75"/>
    </row>
    <row r="11" spans="1:24" s="51" customFormat="1" ht="73.5" customHeight="1">
      <c r="A11" s="532"/>
      <c r="B11" s="532" t="s">
        <v>66</v>
      </c>
      <c r="C11" s="532"/>
      <c r="D11" s="532" t="s">
        <v>67</v>
      </c>
      <c r="E11" s="532"/>
      <c r="F11" s="532"/>
      <c r="G11" s="532" t="s">
        <v>68</v>
      </c>
      <c r="H11" s="532"/>
      <c r="I11" s="532" t="s">
        <v>69</v>
      </c>
      <c r="J11" s="532"/>
      <c r="K11" s="532" t="s">
        <v>70</v>
      </c>
      <c r="L11" s="532"/>
      <c r="M11" s="532" t="s">
        <v>71</v>
      </c>
      <c r="N11" s="532"/>
      <c r="O11" s="532" t="s">
        <v>65</v>
      </c>
      <c r="P11" s="532"/>
      <c r="Q11" s="533"/>
      <c r="R11" s="533"/>
      <c r="S11" s="533"/>
      <c r="T11" s="533"/>
      <c r="U11" s="75"/>
      <c r="V11" s="75"/>
      <c r="W11" s="75"/>
      <c r="X11" s="75"/>
    </row>
    <row r="12" spans="1:24" s="74" customFormat="1" ht="102" customHeight="1">
      <c r="A12" s="87">
        <f>'MAPA DE RIESGOS'!G104</f>
        <v>0</v>
      </c>
      <c r="B12" s="536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4" t="e">
        <f>ROUND(AVERAGE(B12:N12),0)</f>
        <v>#DIV/0!</v>
      </c>
      <c r="P12" s="534"/>
      <c r="Q12" s="53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#DIV/0!</v>
      </c>
      <c r="R12" s="535"/>
      <c r="S12" s="535"/>
      <c r="T12" s="535"/>
      <c r="U12" s="75"/>
      <c r="V12" s="75"/>
      <c r="W12" s="75"/>
      <c r="X12" s="75"/>
    </row>
    <row r="13" spans="1:20" ht="47.25" customHeight="1">
      <c r="A13" s="28"/>
      <c r="B13" s="28"/>
      <c r="C13" s="28"/>
      <c r="D13" s="29"/>
      <c r="E13" s="29"/>
      <c r="F13" s="30"/>
      <c r="G13" s="30"/>
      <c r="H13" s="30"/>
      <c r="I13" s="30"/>
      <c r="J13" s="30"/>
      <c r="K13" s="29"/>
      <c r="L13" s="29"/>
      <c r="M13" s="29"/>
      <c r="N13" s="29"/>
      <c r="O13" s="41"/>
      <c r="P13" s="41"/>
      <c r="Q13" s="41"/>
      <c r="R13" s="41"/>
      <c r="S13" s="41"/>
      <c r="T13" s="41"/>
    </row>
    <row r="14" spans="1:20" ht="73.5" customHeight="1">
      <c r="A14" s="393" t="s">
        <v>72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</row>
    <row r="15" spans="1:20" ht="73.5" customHeight="1">
      <c r="A15" s="408" t="s">
        <v>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</row>
    <row r="16" spans="1:20" ht="72" customHeight="1">
      <c r="A16" s="496" t="s">
        <v>191</v>
      </c>
      <c r="B16" s="497"/>
      <c r="C16" s="497"/>
      <c r="D16" s="497"/>
      <c r="E16" s="497"/>
      <c r="F16" s="498"/>
      <c r="G16" s="496" t="s">
        <v>168</v>
      </c>
      <c r="H16" s="497"/>
      <c r="I16" s="497"/>
      <c r="J16" s="497"/>
      <c r="K16" s="497"/>
      <c r="L16" s="497"/>
      <c r="M16" s="497"/>
      <c r="N16" s="498"/>
      <c r="O16" s="401" t="s">
        <v>142</v>
      </c>
      <c r="P16" s="401"/>
      <c r="Q16" s="401"/>
      <c r="R16" s="401"/>
      <c r="S16" s="401"/>
      <c r="T16" s="401"/>
    </row>
    <row r="17" spans="1:20" ht="30" customHeight="1">
      <c r="A17" s="499"/>
      <c r="B17" s="500"/>
      <c r="C17" s="500"/>
      <c r="D17" s="500"/>
      <c r="E17" s="500"/>
      <c r="F17" s="501"/>
      <c r="G17" s="499"/>
      <c r="H17" s="500"/>
      <c r="I17" s="500"/>
      <c r="J17" s="500"/>
      <c r="K17" s="500"/>
      <c r="L17" s="500"/>
      <c r="M17" s="500"/>
      <c r="N17" s="501"/>
      <c r="O17" s="427" t="s">
        <v>1</v>
      </c>
      <c r="P17" s="427"/>
      <c r="Q17" s="427"/>
      <c r="R17" s="427" t="s">
        <v>0</v>
      </c>
      <c r="S17" s="427"/>
      <c r="T17" s="427"/>
    </row>
    <row r="18" spans="1:20" ht="54" customHeight="1">
      <c r="A18" s="502"/>
      <c r="B18" s="503"/>
      <c r="C18" s="503"/>
      <c r="D18" s="503"/>
      <c r="E18" s="503"/>
      <c r="F18" s="504"/>
      <c r="G18" s="502"/>
      <c r="H18" s="503"/>
      <c r="I18" s="503"/>
      <c r="J18" s="503"/>
      <c r="K18" s="503"/>
      <c r="L18" s="503"/>
      <c r="M18" s="503"/>
      <c r="N18" s="504"/>
      <c r="O18" s="86" t="s">
        <v>166</v>
      </c>
      <c r="P18" s="86" t="s">
        <v>167</v>
      </c>
      <c r="Q18" s="86" t="s">
        <v>169</v>
      </c>
      <c r="R18" s="86" t="s">
        <v>166</v>
      </c>
      <c r="S18" s="86" t="s">
        <v>167</v>
      </c>
      <c r="T18" s="86" t="s">
        <v>169</v>
      </c>
    </row>
    <row r="19" spans="1:20" ht="49.5" customHeight="1">
      <c r="A19" s="505">
        <f>'MAPA DE RIESGOS'!E104</f>
        <v>0</v>
      </c>
      <c r="B19" s="506"/>
      <c r="C19" s="506"/>
      <c r="D19" s="506"/>
      <c r="E19" s="506"/>
      <c r="F19" s="507"/>
      <c r="G19" s="94" t="s">
        <v>74</v>
      </c>
      <c r="H19" s="505">
        <f>'MAPA DE RIESGOS'!J104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RIESGOS'!E105</f>
        <v>0</v>
      </c>
      <c r="B20" s="506"/>
      <c r="C20" s="506"/>
      <c r="D20" s="506"/>
      <c r="E20" s="506"/>
      <c r="F20" s="507"/>
      <c r="G20" s="94" t="s">
        <v>75</v>
      </c>
      <c r="H20" s="505">
        <f>'MAPA DE RIESGOS'!J105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RIESGOS'!E106</f>
        <v>0</v>
      </c>
      <c r="B21" s="506"/>
      <c r="C21" s="506"/>
      <c r="D21" s="506"/>
      <c r="E21" s="506"/>
      <c r="F21" s="507"/>
      <c r="G21" s="94" t="s">
        <v>76</v>
      </c>
      <c r="H21" s="505">
        <f>'MAPA DE RIESGOS'!J106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RIESGOS'!E107</f>
        <v>0</v>
      </c>
      <c r="B22" s="506"/>
      <c r="C22" s="506"/>
      <c r="D22" s="506"/>
      <c r="E22" s="506"/>
      <c r="F22" s="507"/>
      <c r="G22" s="94" t="s">
        <v>77</v>
      </c>
      <c r="H22" s="505">
        <f>'MAPA DE RIESGOS'!J107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49.5" customHeight="1">
      <c r="A23" s="505">
        <f>'MAPA DE RIESGOS'!E108</f>
        <v>0</v>
      </c>
      <c r="B23" s="506"/>
      <c r="C23" s="506"/>
      <c r="D23" s="506"/>
      <c r="E23" s="506"/>
      <c r="F23" s="507"/>
      <c r="G23" s="94" t="s">
        <v>78</v>
      </c>
      <c r="H23" s="505">
        <f>'MAPA DE RIESGOS'!J108</f>
        <v>0</v>
      </c>
      <c r="I23" s="506"/>
      <c r="J23" s="506"/>
      <c r="K23" s="506"/>
      <c r="L23" s="506"/>
      <c r="M23" s="506"/>
      <c r="N23" s="506"/>
      <c r="O23" s="73"/>
      <c r="P23" s="73"/>
      <c r="Q23" s="72"/>
      <c r="R23" s="72"/>
      <c r="S23" s="72"/>
      <c r="T23" s="72"/>
    </row>
    <row r="24" spans="1:20" ht="30" customHeight="1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1"/>
      <c r="P24" s="41"/>
      <c r="Q24" s="41"/>
      <c r="R24" s="41"/>
      <c r="S24" s="41"/>
      <c r="T24" s="41"/>
    </row>
    <row r="25" spans="1:20" ht="30" customHeight="1">
      <c r="A25" s="34"/>
      <c r="B25" s="34"/>
      <c r="C25" s="35"/>
      <c r="D25" s="35"/>
      <c r="E25" s="44"/>
      <c r="F25" s="44"/>
      <c r="G25" s="44"/>
      <c r="H25" s="44"/>
      <c r="I25" s="44"/>
      <c r="J25" s="36"/>
      <c r="K25" s="36"/>
      <c r="L25" s="37"/>
      <c r="M25" s="37"/>
      <c r="N25" s="38"/>
      <c r="O25" s="43"/>
      <c r="P25" s="43"/>
      <c r="Q25" s="43"/>
      <c r="R25" s="43"/>
      <c r="S25" s="43"/>
      <c r="T25" s="43"/>
    </row>
    <row r="26" spans="1:20" ht="54" customHeight="1">
      <c r="A26" s="437" t="s">
        <v>170</v>
      </c>
      <c r="B26" s="437"/>
      <c r="C26" s="437"/>
      <c r="D26" s="437"/>
      <c r="E26" s="437"/>
      <c r="F26" s="437"/>
      <c r="G26" s="438"/>
      <c r="H26" s="87">
        <f>COUNTIF(O19:O23,"x")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171</v>
      </c>
      <c r="B27" s="437"/>
      <c r="C27" s="437"/>
      <c r="D27" s="437"/>
      <c r="E27" s="437"/>
      <c r="F27" s="437"/>
      <c r="G27" s="438"/>
      <c r="H27" s="87">
        <f>COUNTIF(P19:P23,"x")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172</v>
      </c>
      <c r="B28" s="437"/>
      <c r="C28" s="437"/>
      <c r="D28" s="437"/>
      <c r="E28" s="437"/>
      <c r="F28" s="437"/>
      <c r="G28" s="438"/>
      <c r="H28" s="87">
        <f>COUNTIF(Q19:Q23,"x")</f>
        <v>0</v>
      </c>
      <c r="I28" s="34"/>
      <c r="J28" s="34"/>
      <c r="K28" s="34"/>
      <c r="L28" s="37"/>
      <c r="M28" s="37"/>
      <c r="N28" s="45"/>
      <c r="O28" s="34"/>
      <c r="P28" s="34"/>
      <c r="Q28" s="34"/>
      <c r="R28" s="34"/>
      <c r="S28" s="34"/>
      <c r="T28" s="34"/>
    </row>
    <row r="29" spans="1:20" ht="54" customHeight="1">
      <c r="A29" s="437" t="s">
        <v>173</v>
      </c>
      <c r="B29" s="437"/>
      <c r="C29" s="437"/>
      <c r="D29" s="437"/>
      <c r="E29" s="437"/>
      <c r="F29" s="437"/>
      <c r="G29" s="438"/>
      <c r="H29" s="87">
        <f>COUNTIF(R19:R23,"x")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174</v>
      </c>
      <c r="B30" s="437"/>
      <c r="C30" s="437"/>
      <c r="D30" s="437"/>
      <c r="E30" s="437"/>
      <c r="F30" s="437"/>
      <c r="G30" s="438"/>
      <c r="H30" s="87">
        <f>COUNTIF(S19:S23,"x")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54" customHeight="1">
      <c r="A31" s="437" t="s">
        <v>175</v>
      </c>
      <c r="B31" s="437"/>
      <c r="C31" s="437"/>
      <c r="D31" s="437"/>
      <c r="E31" s="437"/>
      <c r="F31" s="437"/>
      <c r="G31" s="438"/>
      <c r="H31" s="87">
        <f>COUNTIF(T19:T23,"x")</f>
        <v>0</v>
      </c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30" customHeight="1">
      <c r="A32" s="60"/>
      <c r="B32" s="60"/>
      <c r="C32" s="60"/>
      <c r="D32" s="60"/>
      <c r="E32" s="60"/>
      <c r="F32" s="60"/>
      <c r="G32" s="60"/>
      <c r="H32" s="45"/>
      <c r="I32" s="38"/>
      <c r="J32" s="38"/>
      <c r="K32" s="38"/>
      <c r="L32" s="46"/>
      <c r="M32" s="46"/>
      <c r="N32" s="46"/>
      <c r="O32" s="47"/>
      <c r="P32" s="47"/>
      <c r="Q32" s="47"/>
      <c r="R32" s="47"/>
      <c r="S32" s="47"/>
      <c r="T32" s="47"/>
    </row>
    <row r="33" spans="1:20" ht="78" customHeight="1">
      <c r="A33" s="440" t="s">
        <v>79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</row>
    <row r="34" spans="1:20" ht="78" customHeight="1">
      <c r="A34" s="441" t="s">
        <v>154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</row>
    <row r="35" spans="1:20" ht="106.5" customHeight="1" thickBot="1">
      <c r="A35" s="444" t="s">
        <v>80</v>
      </c>
      <c r="B35" s="444"/>
      <c r="C35" s="444"/>
      <c r="D35" s="444"/>
      <c r="E35" s="444"/>
      <c r="F35" s="444"/>
      <c r="G35" s="444"/>
      <c r="H35" s="88" t="s">
        <v>81</v>
      </c>
      <c r="I35" s="89" t="s">
        <v>82</v>
      </c>
      <c r="J35" s="86" t="s">
        <v>144</v>
      </c>
      <c r="K35" s="89" t="s">
        <v>83</v>
      </c>
      <c r="L35" s="86" t="s">
        <v>144</v>
      </c>
      <c r="M35" s="89" t="s">
        <v>84</v>
      </c>
      <c r="N35" s="86" t="s">
        <v>144</v>
      </c>
      <c r="O35" s="86" t="s">
        <v>85</v>
      </c>
      <c r="P35" s="445" t="s">
        <v>144</v>
      </c>
      <c r="Q35" s="446"/>
      <c r="R35" s="86" t="s">
        <v>86</v>
      </c>
      <c r="S35" s="447" t="s">
        <v>144</v>
      </c>
      <c r="T35" s="447"/>
    </row>
    <row r="36" spans="1:20" ht="60" customHeight="1">
      <c r="A36" s="448" t="s">
        <v>158</v>
      </c>
      <c r="B36" s="449"/>
      <c r="C36" s="449"/>
      <c r="D36" s="449"/>
      <c r="E36" s="450"/>
      <c r="F36" s="454" t="s">
        <v>108</v>
      </c>
      <c r="G36" s="455"/>
      <c r="H36" s="90">
        <v>15</v>
      </c>
      <c r="I36" s="432"/>
      <c r="J36" s="434"/>
      <c r="K36" s="432"/>
      <c r="L36" s="434"/>
      <c r="M36" s="432"/>
      <c r="N36" s="432"/>
      <c r="O36" s="432"/>
      <c r="P36" s="431"/>
      <c r="Q36" s="432"/>
      <c r="R36" s="432"/>
      <c r="S36" s="431"/>
      <c r="T36" s="432"/>
    </row>
    <row r="37" spans="1:20" ht="60" customHeight="1" thickBot="1">
      <c r="A37" s="451"/>
      <c r="B37" s="452"/>
      <c r="C37" s="452"/>
      <c r="D37" s="452"/>
      <c r="E37" s="453"/>
      <c r="F37" s="435" t="s">
        <v>109</v>
      </c>
      <c r="G37" s="436"/>
      <c r="H37" s="91">
        <v>0</v>
      </c>
      <c r="I37" s="439"/>
      <c r="J37" s="439"/>
      <c r="K37" s="439"/>
      <c r="L37" s="439"/>
      <c r="M37" s="439"/>
      <c r="N37" s="439"/>
      <c r="O37" s="439"/>
      <c r="P37" s="433"/>
      <c r="Q37" s="434"/>
      <c r="R37" s="439"/>
      <c r="S37" s="433"/>
      <c r="T37" s="434"/>
    </row>
    <row r="38" spans="1:20" ht="60" customHeight="1">
      <c r="A38" s="448" t="s">
        <v>161</v>
      </c>
      <c r="B38" s="449"/>
      <c r="C38" s="449"/>
      <c r="D38" s="449"/>
      <c r="E38" s="450"/>
      <c r="F38" s="454" t="s">
        <v>108</v>
      </c>
      <c r="G38" s="455"/>
      <c r="H38" s="90">
        <v>15</v>
      </c>
      <c r="I38" s="432"/>
      <c r="J38" s="432"/>
      <c r="K38" s="432"/>
      <c r="L38" s="432"/>
      <c r="M38" s="432"/>
      <c r="N38" s="432"/>
      <c r="O38" s="432"/>
      <c r="P38" s="431"/>
      <c r="Q38" s="432"/>
      <c r="R38" s="432"/>
      <c r="S38" s="431"/>
      <c r="T38" s="432"/>
    </row>
    <row r="39" spans="1:20" ht="60" customHeight="1" thickBot="1">
      <c r="A39" s="451"/>
      <c r="B39" s="452"/>
      <c r="C39" s="452"/>
      <c r="D39" s="452"/>
      <c r="E39" s="453"/>
      <c r="F39" s="435" t="s">
        <v>109</v>
      </c>
      <c r="G39" s="436"/>
      <c r="H39" s="91">
        <v>0</v>
      </c>
      <c r="I39" s="439"/>
      <c r="J39" s="439"/>
      <c r="K39" s="439"/>
      <c r="L39" s="439"/>
      <c r="M39" s="439"/>
      <c r="N39" s="439"/>
      <c r="O39" s="439"/>
      <c r="P39" s="433"/>
      <c r="Q39" s="434"/>
      <c r="R39" s="439"/>
      <c r="S39" s="433"/>
      <c r="T39" s="434"/>
    </row>
    <row r="40" spans="1:20" ht="60" customHeight="1">
      <c r="A40" s="448" t="s">
        <v>157</v>
      </c>
      <c r="B40" s="449"/>
      <c r="C40" s="449"/>
      <c r="D40" s="449"/>
      <c r="E40" s="450"/>
      <c r="F40" s="454" t="s">
        <v>87</v>
      </c>
      <c r="G40" s="455"/>
      <c r="H40" s="90">
        <v>15</v>
      </c>
      <c r="I40" s="432"/>
      <c r="J40" s="432"/>
      <c r="K40" s="432"/>
      <c r="L40" s="432"/>
      <c r="M40" s="432"/>
      <c r="N40" s="432"/>
      <c r="O40" s="432"/>
      <c r="P40" s="431"/>
      <c r="Q40" s="432"/>
      <c r="R40" s="432"/>
      <c r="S40" s="431"/>
      <c r="T40" s="432"/>
    </row>
    <row r="41" spans="1:20" ht="60" customHeight="1" thickBot="1">
      <c r="A41" s="451"/>
      <c r="B41" s="452"/>
      <c r="C41" s="452"/>
      <c r="D41" s="452"/>
      <c r="E41" s="453"/>
      <c r="F41" s="435" t="s">
        <v>88</v>
      </c>
      <c r="G41" s="436"/>
      <c r="H41" s="91">
        <v>0</v>
      </c>
      <c r="I41" s="439"/>
      <c r="J41" s="439"/>
      <c r="K41" s="439"/>
      <c r="L41" s="439"/>
      <c r="M41" s="439"/>
      <c r="N41" s="439"/>
      <c r="O41" s="439"/>
      <c r="P41" s="433"/>
      <c r="Q41" s="434"/>
      <c r="R41" s="439"/>
      <c r="S41" s="433"/>
      <c r="T41" s="434"/>
    </row>
    <row r="42" spans="1:20" ht="60" customHeight="1">
      <c r="A42" s="448" t="s">
        <v>164</v>
      </c>
      <c r="B42" s="449"/>
      <c r="C42" s="449"/>
      <c r="D42" s="449"/>
      <c r="E42" s="450"/>
      <c r="F42" s="454" t="s">
        <v>89</v>
      </c>
      <c r="G42" s="455"/>
      <c r="H42" s="90">
        <v>15</v>
      </c>
      <c r="I42" s="432"/>
      <c r="J42" s="432"/>
      <c r="K42" s="432"/>
      <c r="L42" s="432"/>
      <c r="M42" s="432"/>
      <c r="N42" s="432"/>
      <c r="O42" s="432"/>
      <c r="P42" s="431"/>
      <c r="Q42" s="432"/>
      <c r="R42" s="432"/>
      <c r="S42" s="431"/>
      <c r="T42" s="432"/>
    </row>
    <row r="43" spans="1:20" ht="60" customHeight="1" thickBot="1">
      <c r="A43" s="457"/>
      <c r="B43" s="458"/>
      <c r="C43" s="458"/>
      <c r="D43" s="458"/>
      <c r="E43" s="459"/>
      <c r="F43" s="435" t="s">
        <v>90</v>
      </c>
      <c r="G43" s="436"/>
      <c r="H43" s="92">
        <v>10</v>
      </c>
      <c r="I43" s="434"/>
      <c r="J43" s="434"/>
      <c r="K43" s="434"/>
      <c r="L43" s="434"/>
      <c r="M43" s="434"/>
      <c r="N43" s="434"/>
      <c r="O43" s="434"/>
      <c r="P43" s="433"/>
      <c r="Q43" s="434"/>
      <c r="R43" s="434"/>
      <c r="S43" s="433"/>
      <c r="T43" s="434"/>
    </row>
    <row r="44" spans="1:20" ht="60" customHeight="1" thickBot="1">
      <c r="A44" s="451"/>
      <c r="B44" s="452"/>
      <c r="C44" s="452"/>
      <c r="D44" s="452"/>
      <c r="E44" s="453"/>
      <c r="F44" s="435" t="s">
        <v>165</v>
      </c>
      <c r="G44" s="436"/>
      <c r="H44" s="91">
        <v>0</v>
      </c>
      <c r="I44" s="439"/>
      <c r="J44" s="439"/>
      <c r="K44" s="439"/>
      <c r="L44" s="439"/>
      <c r="M44" s="439"/>
      <c r="N44" s="439"/>
      <c r="O44" s="439"/>
      <c r="P44" s="433"/>
      <c r="Q44" s="434"/>
      <c r="R44" s="439"/>
      <c r="S44" s="433"/>
      <c r="T44" s="434"/>
    </row>
    <row r="45" spans="1:20" ht="60" customHeight="1">
      <c r="A45" s="448" t="s">
        <v>163</v>
      </c>
      <c r="B45" s="449"/>
      <c r="C45" s="449"/>
      <c r="D45" s="449"/>
      <c r="E45" s="450"/>
      <c r="F45" s="454" t="s">
        <v>108</v>
      </c>
      <c r="G45" s="455"/>
      <c r="H45" s="90">
        <v>15</v>
      </c>
      <c r="I45" s="432"/>
      <c r="J45" s="432"/>
      <c r="K45" s="432"/>
      <c r="L45" s="432"/>
      <c r="M45" s="432"/>
      <c r="N45" s="432"/>
      <c r="O45" s="432"/>
      <c r="P45" s="431"/>
      <c r="Q45" s="432"/>
      <c r="R45" s="432"/>
      <c r="S45" s="431"/>
      <c r="T45" s="432"/>
    </row>
    <row r="46" spans="1:20" ht="60" customHeight="1" thickBot="1">
      <c r="A46" s="451"/>
      <c r="B46" s="452"/>
      <c r="C46" s="452"/>
      <c r="D46" s="452"/>
      <c r="E46" s="453"/>
      <c r="F46" s="435" t="s">
        <v>109</v>
      </c>
      <c r="G46" s="436"/>
      <c r="H46" s="91">
        <v>0</v>
      </c>
      <c r="I46" s="439"/>
      <c r="J46" s="439"/>
      <c r="K46" s="439"/>
      <c r="L46" s="439"/>
      <c r="M46" s="439"/>
      <c r="N46" s="439"/>
      <c r="O46" s="439"/>
      <c r="P46" s="456"/>
      <c r="Q46" s="439"/>
      <c r="R46" s="439"/>
      <c r="S46" s="456"/>
      <c r="T46" s="439"/>
    </row>
    <row r="47" spans="1:20" ht="79.5" customHeight="1">
      <c r="A47" s="448" t="s">
        <v>160</v>
      </c>
      <c r="B47" s="449"/>
      <c r="C47" s="449"/>
      <c r="D47" s="449"/>
      <c r="E47" s="450"/>
      <c r="F47" s="454" t="s">
        <v>91</v>
      </c>
      <c r="G47" s="455"/>
      <c r="H47" s="90">
        <v>15</v>
      </c>
      <c r="I47" s="432"/>
      <c r="J47" s="432"/>
      <c r="K47" s="432"/>
      <c r="L47" s="432"/>
      <c r="M47" s="432"/>
      <c r="N47" s="432"/>
      <c r="O47" s="432"/>
      <c r="P47" s="431"/>
      <c r="Q47" s="432"/>
      <c r="R47" s="432"/>
      <c r="S47" s="431"/>
      <c r="T47" s="432"/>
    </row>
    <row r="48" spans="1:20" ht="79.5" customHeight="1" thickBot="1">
      <c r="A48" s="451"/>
      <c r="B48" s="452"/>
      <c r="C48" s="452"/>
      <c r="D48" s="452"/>
      <c r="E48" s="453"/>
      <c r="F48" s="435" t="s">
        <v>92</v>
      </c>
      <c r="G48" s="436"/>
      <c r="H48" s="91">
        <v>5</v>
      </c>
      <c r="I48" s="439"/>
      <c r="J48" s="439"/>
      <c r="K48" s="439"/>
      <c r="L48" s="439"/>
      <c r="M48" s="439"/>
      <c r="N48" s="439"/>
      <c r="O48" s="439"/>
      <c r="P48" s="456"/>
      <c r="Q48" s="439"/>
      <c r="R48" s="439"/>
      <c r="S48" s="456"/>
      <c r="T48" s="439"/>
    </row>
    <row r="49" spans="1:20" ht="60" customHeight="1">
      <c r="A49" s="448" t="s">
        <v>179</v>
      </c>
      <c r="B49" s="449"/>
      <c r="C49" s="449"/>
      <c r="D49" s="449"/>
      <c r="E49" s="450"/>
      <c r="F49" s="454" t="s">
        <v>93</v>
      </c>
      <c r="G49" s="455"/>
      <c r="H49" s="90">
        <v>10</v>
      </c>
      <c r="I49" s="432"/>
      <c r="J49" s="432"/>
      <c r="K49" s="432"/>
      <c r="L49" s="432"/>
      <c r="M49" s="432"/>
      <c r="N49" s="432"/>
      <c r="O49" s="432"/>
      <c r="P49" s="433"/>
      <c r="Q49" s="434"/>
      <c r="R49" s="432"/>
      <c r="S49" s="433"/>
      <c r="T49" s="434"/>
    </row>
    <row r="50" spans="1:20" ht="60" customHeight="1">
      <c r="A50" s="460"/>
      <c r="B50" s="461"/>
      <c r="C50" s="461"/>
      <c r="D50" s="461"/>
      <c r="E50" s="462"/>
      <c r="F50" s="463" t="s">
        <v>94</v>
      </c>
      <c r="G50" s="464"/>
      <c r="H50" s="93">
        <v>5</v>
      </c>
      <c r="I50" s="434"/>
      <c r="J50" s="434"/>
      <c r="K50" s="434"/>
      <c r="L50" s="434"/>
      <c r="M50" s="434"/>
      <c r="N50" s="434"/>
      <c r="O50" s="434"/>
      <c r="P50" s="433"/>
      <c r="Q50" s="434"/>
      <c r="R50" s="434"/>
      <c r="S50" s="433"/>
      <c r="T50" s="434"/>
    </row>
    <row r="51" spans="1:20" ht="60" customHeight="1" thickBot="1">
      <c r="A51" s="451"/>
      <c r="B51" s="452"/>
      <c r="C51" s="452"/>
      <c r="D51" s="452"/>
      <c r="E51" s="453"/>
      <c r="F51" s="435" t="s">
        <v>95</v>
      </c>
      <c r="G51" s="436"/>
      <c r="H51" s="91">
        <v>0</v>
      </c>
      <c r="I51" s="439"/>
      <c r="J51" s="439"/>
      <c r="K51" s="439"/>
      <c r="L51" s="439"/>
      <c r="M51" s="439"/>
      <c r="N51" s="439"/>
      <c r="O51" s="439"/>
      <c r="P51" s="456"/>
      <c r="Q51" s="439"/>
      <c r="R51" s="439"/>
      <c r="S51" s="456"/>
      <c r="T51" s="439"/>
    </row>
    <row r="52" spans="1:20" ht="30" customHeight="1">
      <c r="A52" s="471" t="s">
        <v>96</v>
      </c>
      <c r="B52" s="471"/>
      <c r="C52" s="471"/>
      <c r="D52" s="471"/>
      <c r="E52" s="471"/>
      <c r="F52" s="471"/>
      <c r="G52" s="471"/>
      <c r="H52" s="71">
        <f>H36+H38+H40+H42+H45+H47+H49</f>
        <v>100</v>
      </c>
      <c r="I52" s="472">
        <f>SUM(I36:I51)</f>
        <v>0</v>
      </c>
      <c r="J52" s="473"/>
      <c r="K52" s="472">
        <f>SUM(K36:K51)</f>
        <v>0</v>
      </c>
      <c r="L52" s="473"/>
      <c r="M52" s="472">
        <f>SUM(M36:M51)</f>
        <v>0</v>
      </c>
      <c r="N52" s="473"/>
      <c r="O52" s="470">
        <f>SUM(O36:O51)</f>
        <v>0</v>
      </c>
      <c r="P52" s="470"/>
      <c r="Q52" s="470"/>
      <c r="R52" s="470">
        <f>SUM(R36:R51)</f>
        <v>0</v>
      </c>
      <c r="S52" s="470"/>
      <c r="T52" s="470"/>
    </row>
    <row r="53" spans="1:20" ht="60" customHeight="1">
      <c r="A53" s="401" t="s">
        <v>155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</row>
    <row r="54" spans="1:20" ht="106.5" customHeight="1">
      <c r="A54" s="444" t="s">
        <v>80</v>
      </c>
      <c r="B54" s="444"/>
      <c r="C54" s="444"/>
      <c r="D54" s="444"/>
      <c r="E54" s="444"/>
      <c r="F54" s="444"/>
      <c r="G54" s="444"/>
      <c r="H54" s="88" t="s">
        <v>81</v>
      </c>
      <c r="I54" s="89" t="s">
        <v>82</v>
      </c>
      <c r="J54" s="86" t="s">
        <v>144</v>
      </c>
      <c r="K54" s="89" t="s">
        <v>83</v>
      </c>
      <c r="L54" s="86" t="s">
        <v>144</v>
      </c>
      <c r="M54" s="89" t="s">
        <v>84</v>
      </c>
      <c r="N54" s="86" t="s">
        <v>144</v>
      </c>
      <c r="O54" s="86" t="s">
        <v>85</v>
      </c>
      <c r="P54" s="445" t="s">
        <v>144</v>
      </c>
      <c r="Q54" s="446"/>
      <c r="R54" s="86" t="s">
        <v>86</v>
      </c>
      <c r="S54" s="447" t="s">
        <v>144</v>
      </c>
      <c r="T54" s="447"/>
    </row>
    <row r="55" spans="1:20" ht="60" customHeight="1">
      <c r="A55" s="461" t="s">
        <v>145</v>
      </c>
      <c r="B55" s="461"/>
      <c r="C55" s="461"/>
      <c r="D55" s="461"/>
      <c r="E55" s="461"/>
      <c r="F55" s="466" t="s">
        <v>159</v>
      </c>
      <c r="G55" s="466"/>
      <c r="H55" s="79">
        <v>100</v>
      </c>
      <c r="I55" s="465"/>
      <c r="J55" s="467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146</v>
      </c>
      <c r="G56" s="466"/>
      <c r="H56" s="79">
        <v>50</v>
      </c>
      <c r="I56" s="465"/>
      <c r="J56" s="468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60" customHeight="1">
      <c r="A57" s="461"/>
      <c r="B57" s="461"/>
      <c r="C57" s="461"/>
      <c r="D57" s="461"/>
      <c r="E57" s="461"/>
      <c r="F57" s="466" t="s">
        <v>147</v>
      </c>
      <c r="G57" s="466"/>
      <c r="H57" s="79">
        <v>0</v>
      </c>
      <c r="I57" s="465"/>
      <c r="J57" s="469"/>
      <c r="K57" s="465"/>
      <c r="L57" s="465"/>
      <c r="M57" s="465"/>
      <c r="N57" s="465"/>
      <c r="O57" s="465"/>
      <c r="P57" s="465"/>
      <c r="Q57" s="465"/>
      <c r="R57" s="465"/>
      <c r="S57" s="465"/>
      <c r="T57" s="465"/>
    </row>
    <row r="58" spans="1:20" ht="30" customHeight="1">
      <c r="A58" s="474" t="s">
        <v>96</v>
      </c>
      <c r="B58" s="474"/>
      <c r="C58" s="474"/>
      <c r="D58" s="474"/>
      <c r="E58" s="474"/>
      <c r="F58" s="474"/>
      <c r="G58" s="474"/>
      <c r="H58" s="474"/>
      <c r="I58" s="475">
        <f>I55</f>
        <v>0</v>
      </c>
      <c r="J58" s="475"/>
      <c r="K58" s="475">
        <f>K55</f>
        <v>0</v>
      </c>
      <c r="L58" s="475"/>
      <c r="M58" s="475">
        <f>M55</f>
        <v>0</v>
      </c>
      <c r="N58" s="475"/>
      <c r="O58" s="470">
        <f>O55</f>
        <v>0</v>
      </c>
      <c r="P58" s="470"/>
      <c r="Q58" s="470"/>
      <c r="R58" s="470">
        <f>R55</f>
        <v>0</v>
      </c>
      <c r="S58" s="470"/>
      <c r="T58" s="470"/>
    </row>
    <row r="59" spans="1:20" ht="60" customHeight="1">
      <c r="A59" s="401" t="s">
        <v>153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</row>
    <row r="60" spans="1:20" ht="60" customHeight="1">
      <c r="A60" s="461" t="s">
        <v>156</v>
      </c>
      <c r="B60" s="461"/>
      <c r="C60" s="461"/>
      <c r="D60" s="461"/>
      <c r="E60" s="461"/>
      <c r="F60" s="476" t="s">
        <v>150</v>
      </c>
      <c r="G60" s="477"/>
      <c r="H60" s="478"/>
      <c r="I60" s="479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80"/>
      <c r="K60" s="479">
        <f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80"/>
      <c r="M60" s="479">
        <f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80"/>
      <c r="O60" s="479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85"/>
      <c r="Q60" s="485"/>
      <c r="R60" s="479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85"/>
      <c r="T60" s="485"/>
    </row>
    <row r="61" spans="1:20" ht="60" customHeight="1">
      <c r="A61" s="461"/>
      <c r="B61" s="461"/>
      <c r="C61" s="461"/>
      <c r="D61" s="461"/>
      <c r="E61" s="461"/>
      <c r="F61" s="476" t="s">
        <v>151</v>
      </c>
      <c r="G61" s="477"/>
      <c r="H61" s="478"/>
      <c r="I61" s="481"/>
      <c r="J61" s="482"/>
      <c r="K61" s="481"/>
      <c r="L61" s="482"/>
      <c r="M61" s="481"/>
      <c r="N61" s="482"/>
      <c r="O61" s="481"/>
      <c r="P61" s="486"/>
      <c r="Q61" s="486"/>
      <c r="R61" s="481"/>
      <c r="S61" s="486"/>
      <c r="T61" s="486"/>
    </row>
    <row r="62" spans="1:20" ht="60" customHeight="1">
      <c r="A62" s="461"/>
      <c r="B62" s="461"/>
      <c r="C62" s="461"/>
      <c r="D62" s="461"/>
      <c r="E62" s="461"/>
      <c r="F62" s="476" t="s">
        <v>152</v>
      </c>
      <c r="G62" s="477"/>
      <c r="H62" s="478"/>
      <c r="I62" s="483"/>
      <c r="J62" s="484"/>
      <c r="K62" s="483"/>
      <c r="L62" s="484"/>
      <c r="M62" s="483"/>
      <c r="N62" s="484"/>
      <c r="O62" s="483"/>
      <c r="P62" s="487"/>
      <c r="Q62" s="487"/>
      <c r="R62" s="483"/>
      <c r="S62" s="487"/>
      <c r="T62" s="487"/>
    </row>
    <row r="63" spans="1:20" ht="60" customHeight="1">
      <c r="A63" s="401" t="s">
        <v>148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</row>
    <row r="64" spans="1:20" ht="60" customHeight="1">
      <c r="A64" s="461" t="s">
        <v>149</v>
      </c>
      <c r="B64" s="461"/>
      <c r="C64" s="461"/>
      <c r="D64" s="461"/>
      <c r="E64" s="461"/>
      <c r="F64" s="466" t="s">
        <v>150</v>
      </c>
      <c r="G64" s="466"/>
      <c r="H64" s="79">
        <v>100</v>
      </c>
      <c r="I64" s="488" t="str">
        <f>IF(SUM(I60:T62)=0,"BAJO",IF(SUM(I60:T62)/COUNTIF(I60:T62,"&gt;0")&lt;50,"BAJO",IF(SUM(I60:T62)/COUNTIF(I60:T62,"&gt;0")=100,"FUERTE",IF(SUM(I60:T62)/COUNTIF(I60:T62,"&gt;0")&lt;=99,"MODERADO"))))</f>
        <v>BAJO</v>
      </c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151</v>
      </c>
      <c r="G65" s="466"/>
      <c r="H65" s="79">
        <v>50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60" customHeight="1">
      <c r="A66" s="461"/>
      <c r="B66" s="461"/>
      <c r="C66" s="461"/>
      <c r="D66" s="461"/>
      <c r="E66" s="461"/>
      <c r="F66" s="466" t="s">
        <v>152</v>
      </c>
      <c r="G66" s="466"/>
      <c r="H66" s="79">
        <v>0</v>
      </c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  <row r="67" spans="1:20" ht="30" customHeight="1">
      <c r="A67" s="42"/>
      <c r="B67" s="42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1"/>
      <c r="P67" s="41"/>
      <c r="Q67" s="41"/>
      <c r="R67" s="41"/>
      <c r="S67" s="41"/>
      <c r="T67" s="41"/>
    </row>
    <row r="68" spans="1:20" ht="30" customHeight="1">
      <c r="A68" s="26"/>
      <c r="B68" s="26"/>
      <c r="C68" s="39"/>
      <c r="D68" s="39"/>
      <c r="E68" s="39"/>
      <c r="F68" s="39"/>
      <c r="G68" s="39"/>
      <c r="H68" s="39"/>
      <c r="I68" s="39"/>
      <c r="J68" s="77"/>
      <c r="K68" s="77"/>
      <c r="L68" s="48"/>
      <c r="M68" s="48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4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75"/>
      <c r="V71" s="75"/>
      <c r="W71" s="75"/>
      <c r="X71" s="75"/>
    </row>
    <row r="72" spans="1:24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  <c r="U72" s="75"/>
      <c r="V72" s="75"/>
      <c r="W72" s="75"/>
      <c r="X72" s="75"/>
    </row>
    <row r="73" spans="1:24" s="74" customFormat="1" ht="49.5" customHeight="1">
      <c r="A73" s="491">
        <f>A12</f>
        <v>0</v>
      </c>
      <c r="B73" s="491"/>
      <c r="C73" s="491"/>
      <c r="D73" s="491"/>
      <c r="E73" s="491"/>
      <c r="F73" s="491"/>
      <c r="G73" s="491"/>
      <c r="H73" s="492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  <c r="U73" s="75"/>
      <c r="V73" s="75"/>
      <c r="W73" s="75"/>
      <c r="X73" s="75"/>
    </row>
    <row r="74" spans="1:2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  <c r="U74" s="75"/>
      <c r="V74" s="75"/>
      <c r="W74" s="75"/>
      <c r="X74" s="75"/>
    </row>
    <row r="75" spans="1:24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75"/>
      <c r="V75" s="75"/>
      <c r="W75" s="75"/>
      <c r="X75" s="75"/>
    </row>
    <row r="76" spans="1:24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  <c r="U76" s="75"/>
      <c r="V76" s="75"/>
      <c r="W76" s="75"/>
      <c r="X76" s="75"/>
    </row>
    <row r="77" spans="1:24" s="74" customFormat="1" ht="49.5" customHeight="1">
      <c r="A77" s="491" t="e">
        <f>O12</f>
        <v>#DIV/0!</v>
      </c>
      <c r="B77" s="491"/>
      <c r="C77" s="491"/>
      <c r="D77" s="491"/>
      <c r="E77" s="491"/>
      <c r="F77" s="491"/>
      <c r="G77" s="491"/>
      <c r="H77" s="495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495"/>
      <c r="J77" s="495"/>
      <c r="K77" s="495"/>
      <c r="L77" s="495"/>
      <c r="M77" s="495"/>
      <c r="N77" s="495"/>
      <c r="O77" s="491" t="e">
        <f>IF(A77-H77=0,"1",A77-H77)</f>
        <v>#DIV/0!</v>
      </c>
      <c r="P77" s="491"/>
      <c r="Q77" s="491"/>
      <c r="R77" s="491"/>
      <c r="S77" s="491"/>
      <c r="T77" s="491"/>
      <c r="U77" s="75"/>
      <c r="V77" s="75"/>
      <c r="W77" s="75"/>
      <c r="X77" s="75"/>
    </row>
    <row r="78" spans="1:2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  <c r="U78" s="75"/>
      <c r="V78" s="75"/>
      <c r="W78" s="75"/>
      <c r="X78" s="75"/>
    </row>
    <row r="79" spans="1:24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75"/>
      <c r="V79" s="75"/>
      <c r="W79" s="75"/>
      <c r="X79" s="75"/>
    </row>
    <row r="80" spans="1:24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  <c r="U80" s="75"/>
      <c r="V80" s="75"/>
      <c r="W80" s="75"/>
      <c r="X80" s="75"/>
    </row>
    <row r="81" spans="1:24" s="74" customFormat="1" ht="148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e">
        <f>O77</f>
        <v>#DIV/0!</v>
      </c>
      <c r="I81" s="491"/>
      <c r="J81" s="491"/>
      <c r="K81" s="491"/>
      <c r="L81" s="491"/>
      <c r="M81" s="491"/>
      <c r="N81" s="491"/>
      <c r="O81" s="492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#DIV/0!</v>
      </c>
      <c r="P81" s="492"/>
      <c r="Q81" s="492"/>
      <c r="R81" s="492"/>
      <c r="S81" s="492"/>
      <c r="T81" s="492"/>
      <c r="U81" s="75"/>
      <c r="V81" s="75"/>
      <c r="W81" s="75"/>
      <c r="X81" s="75"/>
    </row>
    <row r="82" spans="1:20" ht="28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17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3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1:A1"/>
  <sheetViews>
    <sheetView zoomScalePageLayoutView="0" workbookViewId="0" topLeftCell="A1">
      <selection activeCell="D9" sqref="D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3:L23"/>
  <sheetViews>
    <sheetView zoomScale="71" zoomScaleNormal="71" zoomScalePageLayoutView="0" workbookViewId="0" topLeftCell="A7">
      <selection activeCell="H18" sqref="H18"/>
    </sheetView>
  </sheetViews>
  <sheetFormatPr defaultColWidth="11.421875" defaultRowHeight="15"/>
  <cols>
    <col min="7" max="10" width="24.57421875" style="0" customWidth="1"/>
  </cols>
  <sheetData>
    <row r="3" spans="1:12" ht="15">
      <c r="A3" s="7"/>
      <c r="B3" s="7"/>
      <c r="C3" s="7"/>
      <c r="D3" s="7"/>
      <c r="E3" s="7"/>
      <c r="F3" s="7"/>
      <c r="G3" s="547" t="s">
        <v>26</v>
      </c>
      <c r="H3" s="548"/>
      <c r="I3" s="548"/>
      <c r="J3" s="548"/>
      <c r="K3" s="2"/>
      <c r="L3" s="1"/>
    </row>
    <row r="4" spans="1:12" ht="31.5" customHeight="1">
      <c r="A4" s="8"/>
      <c r="B4" s="8"/>
      <c r="C4" s="557" t="s">
        <v>20</v>
      </c>
      <c r="D4" s="557"/>
      <c r="E4" s="557"/>
      <c r="F4" s="557"/>
      <c r="G4" s="4" t="s">
        <v>22</v>
      </c>
      <c r="H4" s="4" t="s">
        <v>23</v>
      </c>
      <c r="I4" s="4" t="s">
        <v>24</v>
      </c>
      <c r="J4" s="4" t="s">
        <v>25</v>
      </c>
      <c r="K4" s="5" t="s">
        <v>27</v>
      </c>
      <c r="L4" s="1"/>
    </row>
    <row r="5" spans="1:12" ht="55.5" customHeight="1">
      <c r="A5" s="552" t="s">
        <v>12</v>
      </c>
      <c r="B5" s="553"/>
      <c r="C5" s="549" t="s">
        <v>31</v>
      </c>
      <c r="D5" s="550"/>
      <c r="E5" s="550"/>
      <c r="F5" s="551"/>
      <c r="G5" s="3">
        <v>3</v>
      </c>
      <c r="H5" s="3">
        <v>3</v>
      </c>
      <c r="I5" s="3">
        <v>1</v>
      </c>
      <c r="J5" s="3">
        <v>1</v>
      </c>
      <c r="K5" s="6">
        <f>G5*H5*I5*J5</f>
        <v>9</v>
      </c>
      <c r="L5" s="1"/>
    </row>
    <row r="6" spans="1:12" ht="60.75" customHeight="1">
      <c r="A6" s="552"/>
      <c r="B6" s="553"/>
      <c r="C6" s="556" t="s">
        <v>28</v>
      </c>
      <c r="D6" s="556"/>
      <c r="E6" s="556"/>
      <c r="F6" s="556"/>
      <c r="G6" s="3">
        <v>3</v>
      </c>
      <c r="H6" s="3">
        <v>1</v>
      </c>
      <c r="I6" s="3">
        <v>1</v>
      </c>
      <c r="J6" s="3">
        <v>5</v>
      </c>
      <c r="K6" s="6">
        <f>G6*H6*I6*J6</f>
        <v>15</v>
      </c>
      <c r="L6" s="1"/>
    </row>
    <row r="7" spans="1:12" ht="60.75" customHeight="1">
      <c r="A7" s="552"/>
      <c r="B7" s="553"/>
      <c r="C7" s="549" t="s">
        <v>29</v>
      </c>
      <c r="D7" s="550"/>
      <c r="E7" s="550"/>
      <c r="F7" s="551"/>
      <c r="G7" s="3">
        <v>5</v>
      </c>
      <c r="H7" s="3">
        <v>3</v>
      </c>
      <c r="I7" s="3">
        <v>1</v>
      </c>
      <c r="J7" s="3">
        <v>5</v>
      </c>
      <c r="K7" s="6">
        <f>G7*H7*I7*J7</f>
        <v>75</v>
      </c>
      <c r="L7" s="1"/>
    </row>
    <row r="8" spans="1:12" ht="60" customHeight="1">
      <c r="A8" s="552"/>
      <c r="B8" s="553"/>
      <c r="C8" s="556" t="s">
        <v>21</v>
      </c>
      <c r="D8" s="556"/>
      <c r="E8" s="556"/>
      <c r="F8" s="556"/>
      <c r="G8" s="3">
        <v>3</v>
      </c>
      <c r="H8" s="3">
        <v>1</v>
      </c>
      <c r="I8" s="3">
        <v>1</v>
      </c>
      <c r="J8" s="3">
        <v>5</v>
      </c>
      <c r="K8" s="6">
        <f>G8*H8*I8*J8</f>
        <v>15</v>
      </c>
      <c r="L8" s="1"/>
    </row>
    <row r="9" spans="1:12" ht="59.25" customHeight="1">
      <c r="A9" s="554"/>
      <c r="B9" s="555"/>
      <c r="C9" s="556" t="s">
        <v>30</v>
      </c>
      <c r="D9" s="556"/>
      <c r="E9" s="556"/>
      <c r="F9" s="556"/>
      <c r="G9" s="3">
        <v>3</v>
      </c>
      <c r="H9" s="3">
        <v>1</v>
      </c>
      <c r="I9" s="3">
        <v>1</v>
      </c>
      <c r="J9" s="3">
        <v>3</v>
      </c>
      <c r="K9" s="6">
        <f>G9*H9*I9*J9</f>
        <v>9</v>
      </c>
      <c r="L9" s="1"/>
    </row>
    <row r="13" spans="2:7" ht="15">
      <c r="B13" t="s">
        <v>1</v>
      </c>
      <c r="D13" t="s">
        <v>0</v>
      </c>
      <c r="G13" t="s">
        <v>40</v>
      </c>
    </row>
    <row r="14" spans="2:7" ht="15">
      <c r="B14">
        <v>1</v>
      </c>
      <c r="D14">
        <v>1</v>
      </c>
      <c r="G14" t="s">
        <v>41</v>
      </c>
    </row>
    <row r="15" spans="2:4" ht="15">
      <c r="B15">
        <v>2</v>
      </c>
      <c r="D15">
        <v>2</v>
      </c>
    </row>
    <row r="16" spans="2:4" ht="15">
      <c r="B16">
        <v>3</v>
      </c>
      <c r="D16">
        <v>3</v>
      </c>
    </row>
    <row r="17" spans="2:4" ht="15">
      <c r="B17">
        <v>4</v>
      </c>
      <c r="D17">
        <v>4</v>
      </c>
    </row>
    <row r="18" spans="2:8" ht="15">
      <c r="B18">
        <v>5</v>
      </c>
      <c r="D18">
        <v>5</v>
      </c>
      <c r="F18" t="s">
        <v>34</v>
      </c>
      <c r="H18" t="s">
        <v>36</v>
      </c>
    </row>
    <row r="19" ht="15">
      <c r="F19" t="s">
        <v>35</v>
      </c>
    </row>
    <row r="20" spans="2:6" ht="15">
      <c r="B20" t="s">
        <v>17</v>
      </c>
      <c r="F20" t="s">
        <v>38</v>
      </c>
    </row>
    <row r="21" spans="2:6" ht="15">
      <c r="B21" t="s">
        <v>16</v>
      </c>
      <c r="F21" t="s">
        <v>36</v>
      </c>
    </row>
    <row r="22" spans="2:6" ht="15">
      <c r="B22" t="s">
        <v>18</v>
      </c>
      <c r="F22" t="s">
        <v>37</v>
      </c>
    </row>
    <row r="23" ht="15">
      <c r="B23" t="s">
        <v>19</v>
      </c>
    </row>
  </sheetData>
  <sheetProtection/>
  <mergeCells count="8">
    <mergeCell ref="G3:J3"/>
    <mergeCell ref="C7:F7"/>
    <mergeCell ref="A5:B9"/>
    <mergeCell ref="C5:F5"/>
    <mergeCell ref="C6:F6"/>
    <mergeCell ref="C8:F8"/>
    <mergeCell ref="C9:F9"/>
    <mergeCell ref="C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theme="9" tint="-0.24997000396251678"/>
  </sheetPr>
  <dimension ref="A1:U82"/>
  <sheetViews>
    <sheetView view="pageBreakPreview" zoomScale="25" zoomScaleNormal="70" zoomScaleSheetLayoutView="25" zoomScalePageLayoutView="0" workbookViewId="0" topLeftCell="F52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RIESGOS'!A21</f>
        <v>0</v>
      </c>
      <c r="B7" s="397">
        <f>'MAPA DE RIESGOS'!C21</f>
        <v>0</v>
      </c>
      <c r="C7" s="398"/>
      <c r="D7" s="397">
        <f>'MAPA DE RIESGOS'!B21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RIESGOS'!G21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RIESGOS'!H21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407" t="s">
        <v>72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09" t="s">
        <v>143</v>
      </c>
      <c r="B15" s="410"/>
      <c r="C15" s="410"/>
      <c r="D15" s="410"/>
      <c r="E15" s="410"/>
      <c r="F15" s="411"/>
      <c r="G15" s="418" t="s">
        <v>168</v>
      </c>
      <c r="H15" s="419"/>
      <c r="I15" s="419"/>
      <c r="J15" s="419"/>
      <c r="K15" s="419"/>
      <c r="L15" s="419"/>
      <c r="M15" s="419"/>
      <c r="N15" s="420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12"/>
      <c r="B16" s="413"/>
      <c r="C16" s="413"/>
      <c r="D16" s="413"/>
      <c r="E16" s="413"/>
      <c r="F16" s="414"/>
      <c r="G16" s="421"/>
      <c r="H16" s="422"/>
      <c r="I16" s="422"/>
      <c r="J16" s="422"/>
      <c r="K16" s="422"/>
      <c r="L16" s="422"/>
      <c r="M16" s="422"/>
      <c r="N16" s="423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415"/>
      <c r="B17" s="416"/>
      <c r="C17" s="416"/>
      <c r="D17" s="416"/>
      <c r="E17" s="416"/>
      <c r="F17" s="417"/>
      <c r="G17" s="424"/>
      <c r="H17" s="425"/>
      <c r="I17" s="425"/>
      <c r="J17" s="425"/>
      <c r="K17" s="425"/>
      <c r="L17" s="425"/>
      <c r="M17" s="425"/>
      <c r="N17" s="426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428">
        <f>'MAPA DE RIESGOS'!E21</f>
        <v>0</v>
      </c>
      <c r="B18" s="429"/>
      <c r="C18" s="429"/>
      <c r="D18" s="429"/>
      <c r="E18" s="429"/>
      <c r="F18" s="430"/>
      <c r="G18" s="84" t="s">
        <v>74</v>
      </c>
      <c r="H18" s="428">
        <f>'MAPA DE RIESGOS'!J21</f>
        <v>0</v>
      </c>
      <c r="I18" s="429"/>
      <c r="J18" s="429"/>
      <c r="K18" s="429"/>
      <c r="L18" s="429"/>
      <c r="M18" s="429"/>
      <c r="N18" s="429"/>
      <c r="O18" s="73"/>
      <c r="P18" s="73"/>
      <c r="Q18" s="72"/>
      <c r="R18" s="72"/>
      <c r="S18" s="72"/>
      <c r="T18" s="72"/>
    </row>
    <row r="19" spans="1:20" ht="49.5" customHeight="1">
      <c r="A19" s="428">
        <f>'MAPA DE RIESGOS'!E22</f>
        <v>0</v>
      </c>
      <c r="B19" s="429"/>
      <c r="C19" s="429"/>
      <c r="D19" s="429"/>
      <c r="E19" s="429"/>
      <c r="F19" s="430"/>
      <c r="G19" s="84" t="s">
        <v>75</v>
      </c>
      <c r="H19" s="428">
        <f>'MAPA DE RIESGOS'!J22</f>
        <v>0</v>
      </c>
      <c r="I19" s="429"/>
      <c r="J19" s="429"/>
      <c r="K19" s="429"/>
      <c r="L19" s="429"/>
      <c r="M19" s="429"/>
      <c r="N19" s="429"/>
      <c r="O19" s="73"/>
      <c r="P19" s="73"/>
      <c r="Q19" s="72"/>
      <c r="R19" s="72"/>
      <c r="S19" s="72"/>
      <c r="T19" s="72"/>
    </row>
    <row r="20" spans="1:20" ht="49.5" customHeight="1">
      <c r="A20" s="428">
        <f>'MAPA DE RIESGOS'!E23</f>
        <v>0</v>
      </c>
      <c r="B20" s="429"/>
      <c r="C20" s="429"/>
      <c r="D20" s="429"/>
      <c r="E20" s="429"/>
      <c r="F20" s="430"/>
      <c r="G20" s="84" t="s">
        <v>76</v>
      </c>
      <c r="H20" s="428">
        <f>'MAPA DE RIESGOS'!J23</f>
        <v>0</v>
      </c>
      <c r="I20" s="429"/>
      <c r="J20" s="429"/>
      <c r="K20" s="429"/>
      <c r="L20" s="429"/>
      <c r="M20" s="429"/>
      <c r="N20" s="429"/>
      <c r="O20" s="73"/>
      <c r="P20" s="73"/>
      <c r="Q20" s="72"/>
      <c r="R20" s="72"/>
      <c r="S20" s="72"/>
      <c r="T20" s="72"/>
    </row>
    <row r="21" spans="1:20" ht="49.5" customHeight="1">
      <c r="A21" s="428">
        <f>'MAPA DE RIESGOS'!E24</f>
        <v>0</v>
      </c>
      <c r="B21" s="429"/>
      <c r="C21" s="429"/>
      <c r="D21" s="429"/>
      <c r="E21" s="429"/>
      <c r="F21" s="430"/>
      <c r="G21" s="84" t="s">
        <v>77</v>
      </c>
      <c r="H21" s="428">
        <f>'MAPA DE RIESGOS'!J24</f>
        <v>0</v>
      </c>
      <c r="I21" s="429"/>
      <c r="J21" s="429"/>
      <c r="K21" s="429"/>
      <c r="L21" s="429"/>
      <c r="M21" s="429"/>
      <c r="N21" s="429"/>
      <c r="O21" s="73"/>
      <c r="P21" s="73"/>
      <c r="Q21" s="72"/>
      <c r="R21" s="72"/>
      <c r="S21" s="72"/>
      <c r="T21" s="72"/>
    </row>
    <row r="22" spans="1:20" ht="49.5" customHeight="1">
      <c r="A22" s="428">
        <f>'MAPA DE RIESGOS'!E25</f>
        <v>0</v>
      </c>
      <c r="B22" s="429"/>
      <c r="C22" s="429"/>
      <c r="D22" s="429"/>
      <c r="E22" s="429"/>
      <c r="F22" s="430"/>
      <c r="G22" s="84" t="s">
        <v>78</v>
      </c>
      <c r="H22" s="428">
        <f>'MAPA DE RIESGOS'!J25</f>
        <v>0</v>
      </c>
      <c r="I22" s="429"/>
      <c r="J22" s="429"/>
      <c r="K22" s="429"/>
      <c r="L22" s="429"/>
      <c r="M22" s="429"/>
      <c r="N22" s="429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theme="9" tint="-0.24997000396251678"/>
  </sheetPr>
  <dimension ref="A1:U82"/>
  <sheetViews>
    <sheetView view="pageBreakPreview" zoomScale="25" zoomScaleNormal="70" zoomScaleSheetLayoutView="25" zoomScalePageLayoutView="0" workbookViewId="0" topLeftCell="F34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RIESGOS'!A26</f>
        <v>0</v>
      </c>
      <c r="B7" s="397">
        <f>'MAPA DE RIESGOS'!C26</f>
        <v>0</v>
      </c>
      <c r="C7" s="398"/>
      <c r="D7" s="397">
        <f>'MAPA DE RIESGOS'!B26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78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RIESGOS'!G26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RIESGOS'!H26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407" t="s">
        <v>72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09" t="s">
        <v>143</v>
      </c>
      <c r="B15" s="410"/>
      <c r="C15" s="410"/>
      <c r="D15" s="410"/>
      <c r="E15" s="410"/>
      <c r="F15" s="411"/>
      <c r="G15" s="418" t="s">
        <v>168</v>
      </c>
      <c r="H15" s="419"/>
      <c r="I15" s="419"/>
      <c r="J15" s="419"/>
      <c r="K15" s="419"/>
      <c r="L15" s="419"/>
      <c r="M15" s="419"/>
      <c r="N15" s="420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12"/>
      <c r="B16" s="413"/>
      <c r="C16" s="413"/>
      <c r="D16" s="413"/>
      <c r="E16" s="413"/>
      <c r="F16" s="414"/>
      <c r="G16" s="421"/>
      <c r="H16" s="422"/>
      <c r="I16" s="422"/>
      <c r="J16" s="422"/>
      <c r="K16" s="422"/>
      <c r="L16" s="422"/>
      <c r="M16" s="422"/>
      <c r="N16" s="423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415"/>
      <c r="B17" s="416"/>
      <c r="C17" s="416"/>
      <c r="D17" s="416"/>
      <c r="E17" s="416"/>
      <c r="F17" s="417"/>
      <c r="G17" s="424"/>
      <c r="H17" s="425"/>
      <c r="I17" s="425"/>
      <c r="J17" s="425"/>
      <c r="K17" s="425"/>
      <c r="L17" s="425"/>
      <c r="M17" s="425"/>
      <c r="N17" s="426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428">
        <f>'MAPA DE RIESGOS'!E26</f>
        <v>0</v>
      </c>
      <c r="B18" s="429"/>
      <c r="C18" s="429"/>
      <c r="D18" s="429"/>
      <c r="E18" s="429"/>
      <c r="F18" s="430"/>
      <c r="G18" s="84" t="s">
        <v>74</v>
      </c>
      <c r="H18" s="428">
        <f>'MAPA DE RIESGOS'!J26</f>
        <v>0</v>
      </c>
      <c r="I18" s="429"/>
      <c r="J18" s="429"/>
      <c r="K18" s="429"/>
      <c r="L18" s="429"/>
      <c r="M18" s="429"/>
      <c r="N18" s="429"/>
      <c r="O18" s="73"/>
      <c r="P18" s="73"/>
      <c r="Q18" s="72"/>
      <c r="R18" s="72"/>
      <c r="S18" s="72"/>
      <c r="T18" s="72"/>
    </row>
    <row r="19" spans="1:20" ht="49.5" customHeight="1">
      <c r="A19" s="428">
        <f>'MAPA DE RIESGOS'!E27</f>
        <v>0</v>
      </c>
      <c r="B19" s="429"/>
      <c r="C19" s="429"/>
      <c r="D19" s="429"/>
      <c r="E19" s="429"/>
      <c r="F19" s="430"/>
      <c r="G19" s="84" t="s">
        <v>75</v>
      </c>
      <c r="H19" s="428">
        <f>'MAPA DE RIESGOS'!J27</f>
        <v>0</v>
      </c>
      <c r="I19" s="429"/>
      <c r="J19" s="429"/>
      <c r="K19" s="429"/>
      <c r="L19" s="429"/>
      <c r="M19" s="429"/>
      <c r="N19" s="429"/>
      <c r="O19" s="73"/>
      <c r="P19" s="73"/>
      <c r="Q19" s="72"/>
      <c r="R19" s="72"/>
      <c r="S19" s="72"/>
      <c r="T19" s="72"/>
    </row>
    <row r="20" spans="1:20" ht="49.5" customHeight="1">
      <c r="A20" s="428">
        <f>'MAPA DE RIESGOS'!E28</f>
        <v>0</v>
      </c>
      <c r="B20" s="429"/>
      <c r="C20" s="429"/>
      <c r="D20" s="429"/>
      <c r="E20" s="429"/>
      <c r="F20" s="430"/>
      <c r="G20" s="84" t="s">
        <v>76</v>
      </c>
      <c r="H20" s="428">
        <f>'MAPA DE RIESGOS'!J28</f>
        <v>0</v>
      </c>
      <c r="I20" s="429"/>
      <c r="J20" s="429"/>
      <c r="K20" s="429"/>
      <c r="L20" s="429"/>
      <c r="M20" s="429"/>
      <c r="N20" s="429"/>
      <c r="O20" s="73"/>
      <c r="P20" s="73"/>
      <c r="Q20" s="72"/>
      <c r="R20" s="72"/>
      <c r="S20" s="72"/>
      <c r="T20" s="72"/>
    </row>
    <row r="21" spans="1:20" ht="49.5" customHeight="1">
      <c r="A21" s="428">
        <f>'MAPA DE RIESGOS'!E29</f>
        <v>0</v>
      </c>
      <c r="B21" s="429"/>
      <c r="C21" s="429"/>
      <c r="D21" s="429"/>
      <c r="E21" s="429"/>
      <c r="F21" s="430"/>
      <c r="G21" s="84" t="s">
        <v>77</v>
      </c>
      <c r="H21" s="428">
        <f>'MAPA DE RIESGOS'!J29</f>
        <v>0</v>
      </c>
      <c r="I21" s="429"/>
      <c r="J21" s="429"/>
      <c r="K21" s="429"/>
      <c r="L21" s="429"/>
      <c r="M21" s="429"/>
      <c r="N21" s="429"/>
      <c r="O21" s="73"/>
      <c r="P21" s="73"/>
      <c r="Q21" s="72"/>
      <c r="R21" s="72"/>
      <c r="S21" s="72"/>
      <c r="T21" s="72"/>
    </row>
    <row r="22" spans="1:20" ht="49.5" customHeight="1">
      <c r="A22" s="428">
        <f>'MAPA DE RIESGOS'!E30</f>
        <v>0</v>
      </c>
      <c r="B22" s="429"/>
      <c r="C22" s="429"/>
      <c r="D22" s="429"/>
      <c r="E22" s="429"/>
      <c r="F22" s="430"/>
      <c r="G22" s="84" t="s">
        <v>78</v>
      </c>
      <c r="H22" s="428">
        <f>'MAPA DE RIESGOS'!J30</f>
        <v>0</v>
      </c>
      <c r="I22" s="429"/>
      <c r="J22" s="429"/>
      <c r="K22" s="429"/>
      <c r="L22" s="429"/>
      <c r="M22" s="429"/>
      <c r="N22" s="429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9" tint="-0.24997000396251678"/>
  </sheetPr>
  <dimension ref="A1:U82"/>
  <sheetViews>
    <sheetView view="pageBreakPreview" zoomScale="25" zoomScaleNormal="70" zoomScaleSheetLayoutView="25" zoomScalePageLayoutView="0" workbookViewId="0" topLeftCell="F55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RIESGOS'!A31</f>
        <v>0</v>
      </c>
      <c r="B7" s="397">
        <f>'MAPA DE RIESGOS'!C31</f>
        <v>0</v>
      </c>
      <c r="C7" s="398"/>
      <c r="D7" s="397">
        <f>'MAPA DE RIESGOS'!B31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6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RIESGOS'!G31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RIESGOS'!H31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407" t="s">
        <v>72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09" t="s">
        <v>143</v>
      </c>
      <c r="B15" s="410"/>
      <c r="C15" s="410"/>
      <c r="D15" s="410"/>
      <c r="E15" s="410"/>
      <c r="F15" s="411"/>
      <c r="G15" s="418" t="s">
        <v>168</v>
      </c>
      <c r="H15" s="419"/>
      <c r="I15" s="419"/>
      <c r="J15" s="419"/>
      <c r="K15" s="419"/>
      <c r="L15" s="419"/>
      <c r="M15" s="419"/>
      <c r="N15" s="420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12"/>
      <c r="B16" s="413"/>
      <c r="C16" s="413"/>
      <c r="D16" s="413"/>
      <c r="E16" s="413"/>
      <c r="F16" s="414"/>
      <c r="G16" s="421"/>
      <c r="H16" s="422"/>
      <c r="I16" s="422"/>
      <c r="J16" s="422"/>
      <c r="K16" s="422"/>
      <c r="L16" s="422"/>
      <c r="M16" s="422"/>
      <c r="N16" s="423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415"/>
      <c r="B17" s="416"/>
      <c r="C17" s="416"/>
      <c r="D17" s="416"/>
      <c r="E17" s="416"/>
      <c r="F17" s="417"/>
      <c r="G17" s="424"/>
      <c r="H17" s="425"/>
      <c r="I17" s="425"/>
      <c r="J17" s="425"/>
      <c r="K17" s="425"/>
      <c r="L17" s="425"/>
      <c r="M17" s="425"/>
      <c r="N17" s="426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428">
        <f>'MAPA DE RIESGOS'!E31</f>
        <v>0</v>
      </c>
      <c r="B18" s="429"/>
      <c r="C18" s="429"/>
      <c r="D18" s="429"/>
      <c r="E18" s="429"/>
      <c r="F18" s="430"/>
      <c r="G18" s="84" t="s">
        <v>74</v>
      </c>
      <c r="H18" s="428">
        <f>'MAPA DE RIESGOS'!J31</f>
        <v>0</v>
      </c>
      <c r="I18" s="429"/>
      <c r="J18" s="429"/>
      <c r="K18" s="429"/>
      <c r="L18" s="429"/>
      <c r="M18" s="429"/>
      <c r="N18" s="429"/>
      <c r="O18" s="73"/>
      <c r="P18" s="73"/>
      <c r="Q18" s="72"/>
      <c r="R18" s="72"/>
      <c r="S18" s="72"/>
      <c r="T18" s="72"/>
    </row>
    <row r="19" spans="1:20" ht="49.5" customHeight="1">
      <c r="A19" s="428">
        <f>'MAPA DE RIESGOS'!E32</f>
        <v>0</v>
      </c>
      <c r="B19" s="429"/>
      <c r="C19" s="429"/>
      <c r="D19" s="429"/>
      <c r="E19" s="429"/>
      <c r="F19" s="430"/>
      <c r="G19" s="84" t="s">
        <v>75</v>
      </c>
      <c r="H19" s="428">
        <f>'MAPA DE RIESGOS'!J32</f>
        <v>0</v>
      </c>
      <c r="I19" s="429"/>
      <c r="J19" s="429"/>
      <c r="K19" s="429"/>
      <c r="L19" s="429"/>
      <c r="M19" s="429"/>
      <c r="N19" s="429"/>
      <c r="O19" s="73"/>
      <c r="P19" s="73"/>
      <c r="Q19" s="72"/>
      <c r="R19" s="72"/>
      <c r="S19" s="72"/>
      <c r="T19" s="72"/>
    </row>
    <row r="20" spans="1:20" ht="49.5" customHeight="1">
      <c r="A20" s="428">
        <f>'MAPA DE RIESGOS'!E33</f>
        <v>0</v>
      </c>
      <c r="B20" s="429"/>
      <c r="C20" s="429"/>
      <c r="D20" s="429"/>
      <c r="E20" s="429"/>
      <c r="F20" s="430"/>
      <c r="G20" s="84" t="s">
        <v>76</v>
      </c>
      <c r="H20" s="428">
        <f>'MAPA DE RIESGOS'!J33</f>
        <v>0</v>
      </c>
      <c r="I20" s="429"/>
      <c r="J20" s="429"/>
      <c r="K20" s="429"/>
      <c r="L20" s="429"/>
      <c r="M20" s="429"/>
      <c r="N20" s="429"/>
      <c r="O20" s="73"/>
      <c r="P20" s="73"/>
      <c r="Q20" s="72"/>
      <c r="R20" s="72"/>
      <c r="S20" s="72"/>
      <c r="T20" s="72"/>
    </row>
    <row r="21" spans="1:20" ht="49.5" customHeight="1">
      <c r="A21" s="428">
        <f>'MAPA DE RIESGOS'!E34</f>
        <v>0</v>
      </c>
      <c r="B21" s="429"/>
      <c r="C21" s="429"/>
      <c r="D21" s="429"/>
      <c r="E21" s="429"/>
      <c r="F21" s="430"/>
      <c r="G21" s="84" t="s">
        <v>77</v>
      </c>
      <c r="H21" s="428">
        <f>'MAPA DE RIESGOS'!J34</f>
        <v>0</v>
      </c>
      <c r="I21" s="429"/>
      <c r="J21" s="429"/>
      <c r="K21" s="429"/>
      <c r="L21" s="429"/>
      <c r="M21" s="429"/>
      <c r="N21" s="429"/>
      <c r="O21" s="73"/>
      <c r="P21" s="73"/>
      <c r="Q21" s="72"/>
      <c r="R21" s="72"/>
      <c r="S21" s="72"/>
      <c r="T21" s="72"/>
    </row>
    <row r="22" spans="1:20" ht="49.5" customHeight="1">
      <c r="A22" s="428">
        <f>'MAPA DE RIESGOS'!E35</f>
        <v>0</v>
      </c>
      <c r="B22" s="429"/>
      <c r="C22" s="429"/>
      <c r="D22" s="429"/>
      <c r="E22" s="429"/>
      <c r="F22" s="430"/>
      <c r="G22" s="84" t="s">
        <v>78</v>
      </c>
      <c r="H22" s="428">
        <f>'MAPA DE RIESGOS'!J35</f>
        <v>0</v>
      </c>
      <c r="I22" s="429"/>
      <c r="J22" s="429"/>
      <c r="K22" s="429"/>
      <c r="L22" s="429"/>
      <c r="M22" s="429"/>
      <c r="N22" s="429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theme="9" tint="-0.24997000396251678"/>
  </sheetPr>
  <dimension ref="A1:U82"/>
  <sheetViews>
    <sheetView view="pageBreakPreview" zoomScale="25" zoomScaleNormal="70" zoomScaleSheetLayoutView="25" zoomScalePageLayoutView="0" workbookViewId="0" topLeftCell="F52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RIESGOS'!A36</f>
        <v>0</v>
      </c>
      <c r="B7" s="397">
        <f>'MAPA DE RIESGOS'!C36</f>
        <v>0</v>
      </c>
      <c r="C7" s="398"/>
      <c r="D7" s="397">
        <f>'MAPA DE RIESGOS'!B36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RIESGOS'!$G$36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RIESGOS'!$H$36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407" t="s">
        <v>72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09" t="s">
        <v>143</v>
      </c>
      <c r="B15" s="410"/>
      <c r="C15" s="410"/>
      <c r="D15" s="410"/>
      <c r="E15" s="410"/>
      <c r="F15" s="411"/>
      <c r="G15" s="418" t="s">
        <v>168</v>
      </c>
      <c r="H15" s="419"/>
      <c r="I15" s="419"/>
      <c r="J15" s="419"/>
      <c r="K15" s="419"/>
      <c r="L15" s="419"/>
      <c r="M15" s="419"/>
      <c r="N15" s="420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12"/>
      <c r="B16" s="413"/>
      <c r="C16" s="413"/>
      <c r="D16" s="413"/>
      <c r="E16" s="413"/>
      <c r="F16" s="414"/>
      <c r="G16" s="421"/>
      <c r="H16" s="422"/>
      <c r="I16" s="422"/>
      <c r="J16" s="422"/>
      <c r="K16" s="422"/>
      <c r="L16" s="422"/>
      <c r="M16" s="422"/>
      <c r="N16" s="423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415"/>
      <c r="B17" s="416"/>
      <c r="C17" s="416"/>
      <c r="D17" s="416"/>
      <c r="E17" s="416"/>
      <c r="F17" s="417"/>
      <c r="G17" s="424"/>
      <c r="H17" s="425"/>
      <c r="I17" s="425"/>
      <c r="J17" s="425"/>
      <c r="K17" s="425"/>
      <c r="L17" s="425"/>
      <c r="M17" s="425"/>
      <c r="N17" s="426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428">
        <f>'MAPA DE RIESGOS'!E36</f>
        <v>0</v>
      </c>
      <c r="B18" s="429"/>
      <c r="C18" s="429"/>
      <c r="D18" s="429"/>
      <c r="E18" s="429"/>
      <c r="F18" s="430"/>
      <c r="G18" s="84" t="s">
        <v>74</v>
      </c>
      <c r="H18" s="428">
        <f>'MAPA DE RIESGOS'!J36</f>
        <v>0</v>
      </c>
      <c r="I18" s="429"/>
      <c r="J18" s="429"/>
      <c r="K18" s="429"/>
      <c r="L18" s="429"/>
      <c r="M18" s="429"/>
      <c r="N18" s="429"/>
      <c r="O18" s="73"/>
      <c r="P18" s="73"/>
      <c r="Q18" s="72"/>
      <c r="R18" s="72"/>
      <c r="S18" s="72"/>
      <c r="T18" s="72"/>
    </row>
    <row r="19" spans="1:20" ht="49.5" customHeight="1">
      <c r="A19" s="428">
        <f>'MAPA DE RIESGOS'!E37</f>
        <v>0</v>
      </c>
      <c r="B19" s="429"/>
      <c r="C19" s="429"/>
      <c r="D19" s="429"/>
      <c r="E19" s="429"/>
      <c r="F19" s="430"/>
      <c r="G19" s="84" t="s">
        <v>75</v>
      </c>
      <c r="H19" s="428">
        <f>'MAPA DE RIESGOS'!J37</f>
        <v>0</v>
      </c>
      <c r="I19" s="429"/>
      <c r="J19" s="429"/>
      <c r="K19" s="429"/>
      <c r="L19" s="429"/>
      <c r="M19" s="429"/>
      <c r="N19" s="429"/>
      <c r="O19" s="73"/>
      <c r="P19" s="73"/>
      <c r="Q19" s="72"/>
      <c r="R19" s="72"/>
      <c r="S19" s="72"/>
      <c r="T19" s="72"/>
    </row>
    <row r="20" spans="1:20" ht="49.5" customHeight="1">
      <c r="A20" s="428">
        <f>'MAPA DE RIESGOS'!E38</f>
        <v>0</v>
      </c>
      <c r="B20" s="429"/>
      <c r="C20" s="429"/>
      <c r="D20" s="429"/>
      <c r="E20" s="429"/>
      <c r="F20" s="430"/>
      <c r="G20" s="84" t="s">
        <v>76</v>
      </c>
      <c r="H20" s="428">
        <f>'MAPA DE RIESGOS'!J38</f>
        <v>0</v>
      </c>
      <c r="I20" s="429"/>
      <c r="J20" s="429"/>
      <c r="K20" s="429"/>
      <c r="L20" s="429"/>
      <c r="M20" s="429"/>
      <c r="N20" s="429"/>
      <c r="O20" s="73"/>
      <c r="P20" s="73"/>
      <c r="Q20" s="72"/>
      <c r="R20" s="72"/>
      <c r="S20" s="72"/>
      <c r="T20" s="72"/>
    </row>
    <row r="21" spans="1:20" ht="49.5" customHeight="1">
      <c r="A21" s="428">
        <f>'MAPA DE RIESGOS'!E39</f>
        <v>0</v>
      </c>
      <c r="B21" s="429"/>
      <c r="C21" s="429"/>
      <c r="D21" s="429"/>
      <c r="E21" s="429"/>
      <c r="F21" s="430"/>
      <c r="G21" s="84" t="s">
        <v>77</v>
      </c>
      <c r="H21" s="428">
        <f>'MAPA DE RIESGOS'!J39</f>
        <v>0</v>
      </c>
      <c r="I21" s="429"/>
      <c r="J21" s="429"/>
      <c r="K21" s="429"/>
      <c r="L21" s="429"/>
      <c r="M21" s="429"/>
      <c r="N21" s="429"/>
      <c r="O21" s="73"/>
      <c r="P21" s="73"/>
      <c r="Q21" s="72"/>
      <c r="R21" s="72"/>
      <c r="S21" s="72"/>
      <c r="T21" s="72"/>
    </row>
    <row r="22" spans="1:20" ht="49.5" customHeight="1">
      <c r="A22" s="428">
        <f>'MAPA DE RIESGOS'!E40</f>
        <v>0</v>
      </c>
      <c r="B22" s="429"/>
      <c r="C22" s="429"/>
      <c r="D22" s="429"/>
      <c r="E22" s="429"/>
      <c r="F22" s="430"/>
      <c r="G22" s="84" t="s">
        <v>78</v>
      </c>
      <c r="H22" s="428">
        <f>'MAPA DE RIESGOS'!J40</f>
        <v>0</v>
      </c>
      <c r="I22" s="429"/>
      <c r="J22" s="429"/>
      <c r="K22" s="429"/>
      <c r="L22" s="429"/>
      <c r="M22" s="429"/>
      <c r="N22" s="429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theme="3"/>
  </sheetPr>
  <dimension ref="A1:U82"/>
  <sheetViews>
    <sheetView view="pageBreakPreview" zoomScale="25" zoomScaleNormal="70" zoomScaleSheetLayoutView="25" zoomScalePageLayoutView="0" workbookViewId="0" topLeftCell="F55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RIESGOS'!A42</f>
        <v>0</v>
      </c>
      <c r="B7" s="397">
        <f>'MAPA DE RIESGOS'!C42</f>
        <v>0</v>
      </c>
      <c r="C7" s="398"/>
      <c r="D7" s="397">
        <f>'MAPA DE RIESGOS'!B42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RIESGOS'!$G$42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RIESGOS'!$H$42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>
        <f>'MAPA DE RIESGOS'!E42</f>
        <v>0</v>
      </c>
      <c r="B18" s="506"/>
      <c r="C18" s="506"/>
      <c r="D18" s="506"/>
      <c r="E18" s="506"/>
      <c r="F18" s="507"/>
      <c r="G18" s="94" t="s">
        <v>74</v>
      </c>
      <c r="H18" s="505">
        <f>'MAPA DE RIESGOS'!J42</f>
        <v>0</v>
      </c>
      <c r="I18" s="506"/>
      <c r="J18" s="506"/>
      <c r="K18" s="506"/>
      <c r="L18" s="506"/>
      <c r="M18" s="506"/>
      <c r="N18" s="506"/>
      <c r="O18" s="73"/>
      <c r="P18" s="73"/>
      <c r="Q18" s="72"/>
      <c r="R18" s="72"/>
      <c r="S18" s="72"/>
      <c r="T18" s="72"/>
    </row>
    <row r="19" spans="1:20" ht="49.5" customHeight="1">
      <c r="A19" s="505">
        <f>'MAPA DE RIESGOS'!E43</f>
        <v>0</v>
      </c>
      <c r="B19" s="506"/>
      <c r="C19" s="506"/>
      <c r="D19" s="506"/>
      <c r="E19" s="506"/>
      <c r="F19" s="507"/>
      <c r="G19" s="94" t="s">
        <v>75</v>
      </c>
      <c r="H19" s="505">
        <f>'MAPA DE RIESGOS'!J43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RIESGOS'!E44</f>
        <v>0</v>
      </c>
      <c r="B20" s="506"/>
      <c r="C20" s="506"/>
      <c r="D20" s="506"/>
      <c r="E20" s="506"/>
      <c r="F20" s="507"/>
      <c r="G20" s="94" t="s">
        <v>76</v>
      </c>
      <c r="H20" s="505">
        <f>'MAPA DE RIESGOS'!J44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RIESGOS'!E45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RIESGOS'!J45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RIESGOS'!E46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RIESGOS'!J46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theme="3"/>
  </sheetPr>
  <dimension ref="A1:U82"/>
  <sheetViews>
    <sheetView view="pageBreakPreview" zoomScale="25" zoomScaleNormal="70" zoomScaleSheetLayoutView="25" zoomScalePageLayoutView="0" workbookViewId="0" topLeftCell="F55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RIESGOS'!A47</f>
        <v>0</v>
      </c>
      <c r="B7" s="397">
        <f>'MAPA DE RIESGOS'!C47</f>
        <v>0</v>
      </c>
      <c r="C7" s="398"/>
      <c r="D7" s="397">
        <f>'MAPA DE RIESGOS'!B47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RIESGOS'!$G$47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RIESGOS'!$H$47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>
        <f>'MAPA DE RIESGOS'!E47</f>
        <v>0</v>
      </c>
      <c r="B18" s="506"/>
      <c r="C18" s="506"/>
      <c r="D18" s="506"/>
      <c r="E18" s="506"/>
      <c r="F18" s="507"/>
      <c r="G18" s="94" t="s">
        <v>74</v>
      </c>
      <c r="H18" s="505">
        <f>'MAPA DE RIESGOS'!J47</f>
        <v>0</v>
      </c>
      <c r="I18" s="506"/>
      <c r="J18" s="506"/>
      <c r="K18" s="506"/>
      <c r="L18" s="506"/>
      <c r="M18" s="506"/>
      <c r="N18" s="506"/>
      <c r="O18" s="73"/>
      <c r="P18" s="73"/>
      <c r="Q18" s="72"/>
      <c r="R18" s="72"/>
      <c r="S18" s="72"/>
      <c r="T18" s="72"/>
    </row>
    <row r="19" spans="1:20" ht="49.5" customHeight="1">
      <c r="A19" s="505">
        <f>'MAPA DE RIESGOS'!E48</f>
        <v>0</v>
      </c>
      <c r="B19" s="506"/>
      <c r="C19" s="506"/>
      <c r="D19" s="506"/>
      <c r="E19" s="506"/>
      <c r="F19" s="507"/>
      <c r="G19" s="94" t="s">
        <v>75</v>
      </c>
      <c r="H19" s="505">
        <f>'MAPA DE RIESGOS'!J48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RIESGOS'!E49</f>
        <v>0</v>
      </c>
      <c r="B20" s="506"/>
      <c r="C20" s="506"/>
      <c r="D20" s="506"/>
      <c r="E20" s="506"/>
      <c r="F20" s="507"/>
      <c r="G20" s="94" t="s">
        <v>76</v>
      </c>
      <c r="H20" s="505">
        <f>'MAPA DE RIESGOS'!J49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RIESGOS'!E50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RIESGOS'!J50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RIESGOS'!E51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RIESGOS'!J51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theme="3"/>
  </sheetPr>
  <dimension ref="A1:U82"/>
  <sheetViews>
    <sheetView view="pageBreakPreview" zoomScale="25" zoomScaleNormal="70" zoomScaleSheetLayoutView="25" zoomScalePageLayoutView="0" workbookViewId="0" topLeftCell="D52">
      <selection activeCell="A10" sqref="A10:F10"/>
    </sheetView>
  </sheetViews>
  <sheetFormatPr defaultColWidth="11.421875" defaultRowHeight="15"/>
  <cols>
    <col min="1" max="1" width="78.140625" style="40" customWidth="1"/>
    <col min="2" max="3" width="50.7109375" style="40" customWidth="1"/>
    <col min="4" max="9" width="35.7109375" style="40" customWidth="1"/>
    <col min="10" max="10" width="70.7109375" style="40" customWidth="1"/>
    <col min="11" max="11" width="35.7109375" style="40" customWidth="1"/>
    <col min="12" max="12" width="70.7109375" style="40" customWidth="1"/>
    <col min="13" max="13" width="35.7109375" style="40" customWidth="1"/>
    <col min="14" max="14" width="70.7109375" style="40" customWidth="1"/>
    <col min="15" max="20" width="43.140625" style="40" customWidth="1"/>
    <col min="21" max="21" width="27.421875" style="40" customWidth="1"/>
    <col min="22" max="16384" width="11.421875" style="40" customWidth="1"/>
  </cols>
  <sheetData>
    <row r="1" spans="1:20" ht="71.25" customHeight="1">
      <c r="A1" s="84" t="s">
        <v>57</v>
      </c>
      <c r="B1" s="389" t="str">
        <f>'MAPA DE RIESGOS'!C9</f>
        <v>15-Ene-24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1"/>
    </row>
    <row r="2" spans="1:20" ht="71.25" customHeight="1">
      <c r="A2" s="84" t="s">
        <v>58</v>
      </c>
      <c r="B2" s="392" t="str">
        <f>'MAPA DE RIESGOS'!C7</f>
        <v>INFRAESTRUCTURA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71.25" customHeight="1">
      <c r="A3" s="84" t="s">
        <v>59</v>
      </c>
      <c r="B3" s="392" t="str">
        <f>'MAPA DE RIESGOS'!D16</f>
        <v>JJSJSJSJSJ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30" customHeigh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1"/>
      <c r="P4" s="41"/>
      <c r="Q4" s="41"/>
      <c r="R4" s="41"/>
      <c r="S4" s="41"/>
      <c r="T4" s="41"/>
    </row>
    <row r="5" spans="1:20" ht="66" customHeight="1">
      <c r="A5" s="393" t="s">
        <v>190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ht="81" customHeight="1">
      <c r="A6" s="85" t="s">
        <v>60</v>
      </c>
      <c r="B6" s="394" t="s">
        <v>34</v>
      </c>
      <c r="C6" s="395"/>
      <c r="D6" s="394" t="s">
        <v>162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5"/>
    </row>
    <row r="7" spans="1:20" ht="91.5" customHeight="1">
      <c r="A7" s="78">
        <f>'MAPA DE RIESGOS'!A52</f>
        <v>0</v>
      </c>
      <c r="B7" s="397">
        <f>'MAPA DE RIESGOS'!C52</f>
        <v>0</v>
      </c>
      <c r="C7" s="398"/>
      <c r="D7" s="397">
        <f>'MAPA DE RIESGOS'!B52</f>
        <v>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8"/>
    </row>
    <row r="8" spans="1:20" ht="90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</row>
    <row r="9" spans="1:20" ht="60" customHeight="1">
      <c r="A9" s="393" t="s">
        <v>61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</row>
    <row r="10" spans="1:20" ht="99.75" customHeight="1">
      <c r="A10" s="401" t="s">
        <v>140</v>
      </c>
      <c r="B10" s="401"/>
      <c r="C10" s="401"/>
      <c r="D10" s="401"/>
      <c r="E10" s="401"/>
      <c r="F10" s="401"/>
      <c r="G10" s="402">
        <f>'MAPA DE RIESGOS'!$G$52</f>
        <v>0</v>
      </c>
      <c r="H10" s="402"/>
      <c r="I10" s="402"/>
      <c r="J10" s="394" t="s">
        <v>62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5"/>
    </row>
    <row r="11" spans="1:20" ht="99.75" customHeight="1">
      <c r="A11" s="401" t="s">
        <v>138</v>
      </c>
      <c r="B11" s="401"/>
      <c r="C11" s="401"/>
      <c r="D11" s="401"/>
      <c r="E11" s="401"/>
      <c r="F11" s="401"/>
      <c r="G11" s="403">
        <f>'MAPA DE RIESGOS'!$H$52</f>
        <v>0</v>
      </c>
      <c r="H11" s="403"/>
      <c r="I11" s="403"/>
      <c r="J11" s="404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</c>
      <c r="K11" s="405"/>
      <c r="L11" s="405"/>
      <c r="M11" s="405"/>
      <c r="N11" s="405"/>
      <c r="O11" s="405"/>
      <c r="P11" s="405"/>
      <c r="Q11" s="405"/>
      <c r="R11" s="405"/>
      <c r="S11" s="405"/>
      <c r="T11" s="406"/>
    </row>
    <row r="12" spans="1:20" ht="47.25" customHeight="1">
      <c r="A12" s="28"/>
      <c r="B12" s="28"/>
      <c r="C12" s="28"/>
      <c r="D12" s="29"/>
      <c r="E12" s="29"/>
      <c r="F12" s="30"/>
      <c r="G12" s="30"/>
      <c r="H12" s="30"/>
      <c r="I12" s="30"/>
      <c r="J12" s="30"/>
      <c r="K12" s="29"/>
      <c r="L12" s="29"/>
      <c r="M12" s="29"/>
      <c r="N12" s="29"/>
      <c r="O12" s="41"/>
      <c r="P12" s="41"/>
      <c r="Q12" s="41"/>
      <c r="R12" s="41"/>
      <c r="S12" s="41"/>
      <c r="T12" s="41"/>
    </row>
    <row r="13" spans="1:20" ht="73.5" customHeight="1">
      <c r="A13" s="393" t="s">
        <v>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</row>
    <row r="14" spans="1:20" ht="73.5" customHeight="1">
      <c r="A14" s="408" t="s">
        <v>73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</row>
    <row r="15" spans="1:20" ht="72" customHeight="1">
      <c r="A15" s="496" t="s">
        <v>191</v>
      </c>
      <c r="B15" s="497"/>
      <c r="C15" s="497"/>
      <c r="D15" s="497"/>
      <c r="E15" s="497"/>
      <c r="F15" s="498"/>
      <c r="G15" s="496" t="s">
        <v>168</v>
      </c>
      <c r="H15" s="497"/>
      <c r="I15" s="497"/>
      <c r="J15" s="497"/>
      <c r="K15" s="497"/>
      <c r="L15" s="497"/>
      <c r="M15" s="497"/>
      <c r="N15" s="498"/>
      <c r="O15" s="401" t="s">
        <v>142</v>
      </c>
      <c r="P15" s="401"/>
      <c r="Q15" s="401"/>
      <c r="R15" s="401"/>
      <c r="S15" s="401"/>
      <c r="T15" s="401"/>
    </row>
    <row r="16" spans="1:20" ht="30" customHeight="1">
      <c r="A16" s="499"/>
      <c r="B16" s="500"/>
      <c r="C16" s="500"/>
      <c r="D16" s="500"/>
      <c r="E16" s="500"/>
      <c r="F16" s="501"/>
      <c r="G16" s="499"/>
      <c r="H16" s="500"/>
      <c r="I16" s="500"/>
      <c r="J16" s="500"/>
      <c r="K16" s="500"/>
      <c r="L16" s="500"/>
      <c r="M16" s="500"/>
      <c r="N16" s="501"/>
      <c r="O16" s="427" t="s">
        <v>1</v>
      </c>
      <c r="P16" s="427"/>
      <c r="Q16" s="427"/>
      <c r="R16" s="427" t="s">
        <v>0</v>
      </c>
      <c r="S16" s="427"/>
      <c r="T16" s="427"/>
    </row>
    <row r="17" spans="1:20" ht="54" customHeight="1">
      <c r="A17" s="502"/>
      <c r="B17" s="503"/>
      <c r="C17" s="503"/>
      <c r="D17" s="503"/>
      <c r="E17" s="503"/>
      <c r="F17" s="504"/>
      <c r="G17" s="502"/>
      <c r="H17" s="503"/>
      <c r="I17" s="503"/>
      <c r="J17" s="503"/>
      <c r="K17" s="503"/>
      <c r="L17" s="503"/>
      <c r="M17" s="503"/>
      <c r="N17" s="504"/>
      <c r="O17" s="86" t="s">
        <v>166</v>
      </c>
      <c r="P17" s="86" t="s">
        <v>167</v>
      </c>
      <c r="Q17" s="86" t="s">
        <v>169</v>
      </c>
      <c r="R17" s="86" t="s">
        <v>166</v>
      </c>
      <c r="S17" s="86" t="s">
        <v>167</v>
      </c>
      <c r="T17" s="86" t="s">
        <v>169</v>
      </c>
    </row>
    <row r="18" spans="1:20" ht="49.5" customHeight="1">
      <c r="A18" s="505">
        <f>'MAPA DE RIESGOS'!E52</f>
        <v>0</v>
      </c>
      <c r="B18" s="506"/>
      <c r="C18" s="506"/>
      <c r="D18" s="506"/>
      <c r="E18" s="506"/>
      <c r="F18" s="507"/>
      <c r="G18" s="94" t="s">
        <v>74</v>
      </c>
      <c r="H18" s="505">
        <f>'MAPA DE RIESGOS'!J52</f>
        <v>0</v>
      </c>
      <c r="I18" s="506"/>
      <c r="J18" s="506"/>
      <c r="K18" s="506"/>
      <c r="L18" s="506"/>
      <c r="M18" s="506"/>
      <c r="N18" s="506"/>
      <c r="O18" s="73"/>
      <c r="P18" s="73"/>
      <c r="Q18" s="72"/>
      <c r="R18" s="72"/>
      <c r="S18" s="72"/>
      <c r="T18" s="72"/>
    </row>
    <row r="19" spans="1:20" ht="49.5" customHeight="1">
      <c r="A19" s="505">
        <f>'MAPA DE RIESGOS'!E53</f>
        <v>0</v>
      </c>
      <c r="B19" s="506"/>
      <c r="C19" s="506"/>
      <c r="D19" s="506"/>
      <c r="E19" s="506"/>
      <c r="F19" s="507"/>
      <c r="G19" s="94" t="s">
        <v>75</v>
      </c>
      <c r="H19" s="505">
        <f>'MAPA DE RIESGOS'!J53</f>
        <v>0</v>
      </c>
      <c r="I19" s="506"/>
      <c r="J19" s="506"/>
      <c r="K19" s="506"/>
      <c r="L19" s="506"/>
      <c r="M19" s="506"/>
      <c r="N19" s="506"/>
      <c r="O19" s="73"/>
      <c r="P19" s="73"/>
      <c r="Q19" s="72"/>
      <c r="R19" s="72"/>
      <c r="S19" s="72"/>
      <c r="T19" s="72"/>
    </row>
    <row r="20" spans="1:20" ht="49.5" customHeight="1">
      <c r="A20" s="505">
        <f>'MAPA DE RIESGOS'!E54</f>
        <v>0</v>
      </c>
      <c r="B20" s="506"/>
      <c r="C20" s="506"/>
      <c r="D20" s="506"/>
      <c r="E20" s="506"/>
      <c r="F20" s="507"/>
      <c r="G20" s="94" t="s">
        <v>76</v>
      </c>
      <c r="H20" s="505">
        <f>'MAPA DE RIESGOS'!J54</f>
        <v>0</v>
      </c>
      <c r="I20" s="506"/>
      <c r="J20" s="506"/>
      <c r="K20" s="506"/>
      <c r="L20" s="506"/>
      <c r="M20" s="506"/>
      <c r="N20" s="506"/>
      <c r="O20" s="73"/>
      <c r="P20" s="73"/>
      <c r="Q20" s="72"/>
      <c r="R20" s="72"/>
      <c r="S20" s="72"/>
      <c r="T20" s="72"/>
    </row>
    <row r="21" spans="1:20" ht="49.5" customHeight="1">
      <c r="A21" s="505">
        <f>'MAPA DE RIESGOS'!E55</f>
        <v>0</v>
      </c>
      <c r="B21" s="506"/>
      <c r="C21" s="506"/>
      <c r="D21" s="506"/>
      <c r="E21" s="506"/>
      <c r="F21" s="507"/>
      <c r="G21" s="94" t="s">
        <v>77</v>
      </c>
      <c r="H21" s="505">
        <f>'MAPA DE RIESGOS'!J55</f>
        <v>0</v>
      </c>
      <c r="I21" s="506"/>
      <c r="J21" s="506"/>
      <c r="K21" s="506"/>
      <c r="L21" s="506"/>
      <c r="M21" s="506"/>
      <c r="N21" s="506"/>
      <c r="O21" s="73"/>
      <c r="P21" s="73"/>
      <c r="Q21" s="72"/>
      <c r="R21" s="72"/>
      <c r="S21" s="72"/>
      <c r="T21" s="72"/>
    </row>
    <row r="22" spans="1:20" ht="49.5" customHeight="1">
      <c r="A22" s="505">
        <f>'MAPA DE RIESGOS'!E56</f>
        <v>0</v>
      </c>
      <c r="B22" s="506"/>
      <c r="C22" s="506"/>
      <c r="D22" s="506"/>
      <c r="E22" s="506"/>
      <c r="F22" s="507"/>
      <c r="G22" s="94" t="s">
        <v>78</v>
      </c>
      <c r="H22" s="505">
        <f>'MAPA DE RIESGOS'!J56</f>
        <v>0</v>
      </c>
      <c r="I22" s="506"/>
      <c r="J22" s="506"/>
      <c r="K22" s="506"/>
      <c r="L22" s="506"/>
      <c r="M22" s="506"/>
      <c r="N22" s="506"/>
      <c r="O22" s="73"/>
      <c r="P22" s="73"/>
      <c r="Q22" s="72"/>
      <c r="R22" s="72"/>
      <c r="S22" s="72"/>
      <c r="T22" s="72"/>
    </row>
    <row r="23" spans="1:20" ht="30" customHeight="1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P23" s="41"/>
      <c r="Q23" s="41"/>
      <c r="R23" s="41"/>
      <c r="S23" s="41"/>
      <c r="T23" s="41"/>
    </row>
    <row r="24" spans="1:20" ht="30" customHeight="1">
      <c r="A24" s="34"/>
      <c r="B24" s="34"/>
      <c r="C24" s="35"/>
      <c r="D24" s="35"/>
      <c r="E24" s="44"/>
      <c r="F24" s="44"/>
      <c r="G24" s="44"/>
      <c r="H24" s="44"/>
      <c r="I24" s="44"/>
      <c r="J24" s="36"/>
      <c r="K24" s="36"/>
      <c r="L24" s="37"/>
      <c r="M24" s="37"/>
      <c r="N24" s="38"/>
      <c r="O24" s="43"/>
      <c r="P24" s="43"/>
      <c r="Q24" s="43"/>
      <c r="R24" s="43"/>
      <c r="S24" s="43"/>
      <c r="T24" s="43"/>
    </row>
    <row r="25" spans="1:20" ht="54" customHeight="1">
      <c r="A25" s="437" t="s">
        <v>170</v>
      </c>
      <c r="B25" s="437"/>
      <c r="C25" s="437"/>
      <c r="D25" s="437"/>
      <c r="E25" s="437"/>
      <c r="F25" s="437"/>
      <c r="G25" s="438"/>
      <c r="H25" s="87">
        <f>COUNTIF(O18:O22,"x")</f>
        <v>0</v>
      </c>
      <c r="I25" s="34"/>
      <c r="J25" s="34"/>
      <c r="K25" s="34"/>
      <c r="L25" s="37"/>
      <c r="M25" s="37"/>
      <c r="N25" s="45"/>
      <c r="O25" s="34"/>
      <c r="P25" s="34"/>
      <c r="Q25" s="34"/>
      <c r="R25" s="34"/>
      <c r="S25" s="34"/>
      <c r="T25" s="34"/>
    </row>
    <row r="26" spans="1:20" ht="54" customHeight="1">
      <c r="A26" s="437" t="s">
        <v>171</v>
      </c>
      <c r="B26" s="437"/>
      <c r="C26" s="437"/>
      <c r="D26" s="437"/>
      <c r="E26" s="437"/>
      <c r="F26" s="437"/>
      <c r="G26" s="438"/>
      <c r="H26" s="87">
        <f>COUNTIF(P18:P22,"x")</f>
        <v>0</v>
      </c>
      <c r="I26" s="34"/>
      <c r="J26" s="34"/>
      <c r="K26" s="34"/>
      <c r="L26" s="37"/>
      <c r="M26" s="37"/>
      <c r="N26" s="45"/>
      <c r="O26" s="34"/>
      <c r="P26" s="34"/>
      <c r="Q26" s="34"/>
      <c r="R26" s="34"/>
      <c r="S26" s="34"/>
      <c r="T26" s="34"/>
    </row>
    <row r="27" spans="1:20" ht="54" customHeight="1">
      <c r="A27" s="437" t="s">
        <v>172</v>
      </c>
      <c r="B27" s="437"/>
      <c r="C27" s="437"/>
      <c r="D27" s="437"/>
      <c r="E27" s="437"/>
      <c r="F27" s="437"/>
      <c r="G27" s="438"/>
      <c r="H27" s="87">
        <f>COUNTIF(Q18:Q22,"x")</f>
        <v>0</v>
      </c>
      <c r="I27" s="34"/>
      <c r="J27" s="34"/>
      <c r="K27" s="34"/>
      <c r="L27" s="37"/>
      <c r="M27" s="37"/>
      <c r="N27" s="45"/>
      <c r="O27" s="34"/>
      <c r="P27" s="34"/>
      <c r="Q27" s="34"/>
      <c r="R27" s="34"/>
      <c r="S27" s="34"/>
      <c r="T27" s="34"/>
    </row>
    <row r="28" spans="1:20" ht="54" customHeight="1">
      <c r="A28" s="437" t="s">
        <v>173</v>
      </c>
      <c r="B28" s="437"/>
      <c r="C28" s="437"/>
      <c r="D28" s="437"/>
      <c r="E28" s="437"/>
      <c r="F28" s="437"/>
      <c r="G28" s="438"/>
      <c r="H28" s="87">
        <f>COUNTIF(R18:R22,"x")</f>
        <v>0</v>
      </c>
      <c r="I28" s="38"/>
      <c r="J28" s="38"/>
      <c r="K28" s="38"/>
      <c r="L28" s="46"/>
      <c r="M28" s="46"/>
      <c r="N28" s="46"/>
      <c r="O28" s="47"/>
      <c r="P28" s="47"/>
      <c r="Q28" s="47"/>
      <c r="R28" s="47"/>
      <c r="S28" s="47"/>
      <c r="T28" s="47"/>
    </row>
    <row r="29" spans="1:20" ht="54" customHeight="1">
      <c r="A29" s="437" t="s">
        <v>174</v>
      </c>
      <c r="B29" s="437"/>
      <c r="C29" s="437"/>
      <c r="D29" s="437"/>
      <c r="E29" s="437"/>
      <c r="F29" s="437"/>
      <c r="G29" s="438"/>
      <c r="H29" s="87">
        <f>COUNTIF(S18:S22,"x")</f>
        <v>0</v>
      </c>
      <c r="I29" s="38"/>
      <c r="J29" s="38"/>
      <c r="K29" s="38"/>
      <c r="L29" s="46"/>
      <c r="M29" s="46"/>
      <c r="N29" s="46"/>
      <c r="O29" s="47"/>
      <c r="P29" s="47"/>
      <c r="Q29" s="47"/>
      <c r="R29" s="47"/>
      <c r="S29" s="47"/>
      <c r="T29" s="47"/>
    </row>
    <row r="30" spans="1:20" ht="54" customHeight="1">
      <c r="A30" s="437" t="s">
        <v>175</v>
      </c>
      <c r="B30" s="437"/>
      <c r="C30" s="437"/>
      <c r="D30" s="437"/>
      <c r="E30" s="437"/>
      <c r="F30" s="437"/>
      <c r="G30" s="438"/>
      <c r="H30" s="87">
        <f>COUNTIF(T18:T22,"x")</f>
        <v>0</v>
      </c>
      <c r="I30" s="38"/>
      <c r="J30" s="38"/>
      <c r="K30" s="38"/>
      <c r="L30" s="46"/>
      <c r="M30" s="46"/>
      <c r="N30" s="46"/>
      <c r="O30" s="47"/>
      <c r="P30" s="47"/>
      <c r="Q30" s="47"/>
      <c r="R30" s="47"/>
      <c r="S30" s="47"/>
      <c r="T30" s="47"/>
    </row>
    <row r="31" spans="1:20" ht="30" customHeight="1">
      <c r="A31" s="60"/>
      <c r="B31" s="60"/>
      <c r="C31" s="60"/>
      <c r="D31" s="60"/>
      <c r="E31" s="60"/>
      <c r="F31" s="60"/>
      <c r="G31" s="60"/>
      <c r="H31" s="45"/>
      <c r="I31" s="38"/>
      <c r="J31" s="38"/>
      <c r="K31" s="38"/>
      <c r="L31" s="46"/>
      <c r="M31" s="46"/>
      <c r="N31" s="46"/>
      <c r="O31" s="47"/>
      <c r="P31" s="47"/>
      <c r="Q31" s="47"/>
      <c r="R31" s="47"/>
      <c r="S31" s="47"/>
      <c r="T31" s="47"/>
    </row>
    <row r="32" spans="1:20" ht="78" customHeight="1">
      <c r="A32" s="440" t="s">
        <v>79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</row>
    <row r="33" spans="1:20" ht="78" customHeight="1">
      <c r="A33" s="441" t="s">
        <v>154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ht="106.5" customHeight="1" thickBot="1">
      <c r="A34" s="444" t="s">
        <v>80</v>
      </c>
      <c r="B34" s="444"/>
      <c r="C34" s="444"/>
      <c r="D34" s="444"/>
      <c r="E34" s="444"/>
      <c r="F34" s="444"/>
      <c r="G34" s="444"/>
      <c r="H34" s="88" t="s">
        <v>81</v>
      </c>
      <c r="I34" s="89" t="s">
        <v>82</v>
      </c>
      <c r="J34" s="86" t="s">
        <v>144</v>
      </c>
      <c r="K34" s="89" t="s">
        <v>83</v>
      </c>
      <c r="L34" s="86" t="s">
        <v>144</v>
      </c>
      <c r="M34" s="89" t="s">
        <v>84</v>
      </c>
      <c r="N34" s="86" t="s">
        <v>144</v>
      </c>
      <c r="O34" s="86" t="s">
        <v>85</v>
      </c>
      <c r="P34" s="445" t="s">
        <v>144</v>
      </c>
      <c r="Q34" s="446"/>
      <c r="R34" s="86" t="s">
        <v>86</v>
      </c>
      <c r="S34" s="447" t="s">
        <v>144</v>
      </c>
      <c r="T34" s="447"/>
    </row>
    <row r="35" spans="1:20" ht="60" customHeight="1">
      <c r="A35" s="448" t="s">
        <v>158</v>
      </c>
      <c r="B35" s="449"/>
      <c r="C35" s="449"/>
      <c r="D35" s="449"/>
      <c r="E35" s="450"/>
      <c r="F35" s="454" t="s">
        <v>108</v>
      </c>
      <c r="G35" s="455"/>
      <c r="H35" s="90">
        <v>15</v>
      </c>
      <c r="I35" s="432"/>
      <c r="J35" s="434"/>
      <c r="K35" s="432"/>
      <c r="L35" s="434"/>
      <c r="M35" s="432"/>
      <c r="N35" s="432"/>
      <c r="O35" s="432"/>
      <c r="P35" s="431"/>
      <c r="Q35" s="432"/>
      <c r="R35" s="432"/>
      <c r="S35" s="431"/>
      <c r="T35" s="432"/>
    </row>
    <row r="36" spans="1:20" ht="60" customHeight="1" thickBot="1">
      <c r="A36" s="451"/>
      <c r="B36" s="452"/>
      <c r="C36" s="452"/>
      <c r="D36" s="452"/>
      <c r="E36" s="453"/>
      <c r="F36" s="435" t="s">
        <v>109</v>
      </c>
      <c r="G36" s="436"/>
      <c r="H36" s="91">
        <v>0</v>
      </c>
      <c r="I36" s="439"/>
      <c r="J36" s="439"/>
      <c r="K36" s="439"/>
      <c r="L36" s="439"/>
      <c r="M36" s="439"/>
      <c r="N36" s="439"/>
      <c r="O36" s="439"/>
      <c r="P36" s="433"/>
      <c r="Q36" s="434"/>
      <c r="R36" s="439"/>
      <c r="S36" s="433"/>
      <c r="T36" s="434"/>
    </row>
    <row r="37" spans="1:20" ht="60" customHeight="1">
      <c r="A37" s="448" t="s">
        <v>161</v>
      </c>
      <c r="B37" s="449"/>
      <c r="C37" s="449"/>
      <c r="D37" s="449"/>
      <c r="E37" s="450"/>
      <c r="F37" s="454" t="s">
        <v>108</v>
      </c>
      <c r="G37" s="455"/>
      <c r="H37" s="90">
        <v>15</v>
      </c>
      <c r="I37" s="432"/>
      <c r="J37" s="432"/>
      <c r="K37" s="432"/>
      <c r="L37" s="432"/>
      <c r="M37" s="432"/>
      <c r="N37" s="432"/>
      <c r="O37" s="432"/>
      <c r="P37" s="431"/>
      <c r="Q37" s="432"/>
      <c r="R37" s="432"/>
      <c r="S37" s="431"/>
      <c r="T37" s="432"/>
    </row>
    <row r="38" spans="1:20" ht="60" customHeight="1" thickBot="1">
      <c r="A38" s="451"/>
      <c r="B38" s="452"/>
      <c r="C38" s="452"/>
      <c r="D38" s="452"/>
      <c r="E38" s="453"/>
      <c r="F38" s="435" t="s">
        <v>109</v>
      </c>
      <c r="G38" s="436"/>
      <c r="H38" s="91">
        <v>0</v>
      </c>
      <c r="I38" s="439"/>
      <c r="J38" s="439"/>
      <c r="K38" s="439"/>
      <c r="L38" s="439"/>
      <c r="M38" s="439"/>
      <c r="N38" s="439"/>
      <c r="O38" s="439"/>
      <c r="P38" s="433"/>
      <c r="Q38" s="434"/>
      <c r="R38" s="439"/>
      <c r="S38" s="433"/>
      <c r="T38" s="434"/>
    </row>
    <row r="39" spans="1:20" ht="60" customHeight="1">
      <c r="A39" s="448" t="s">
        <v>157</v>
      </c>
      <c r="B39" s="449"/>
      <c r="C39" s="449"/>
      <c r="D39" s="449"/>
      <c r="E39" s="450"/>
      <c r="F39" s="454" t="s">
        <v>87</v>
      </c>
      <c r="G39" s="455"/>
      <c r="H39" s="90">
        <v>15</v>
      </c>
      <c r="I39" s="432"/>
      <c r="J39" s="432"/>
      <c r="K39" s="432"/>
      <c r="L39" s="432"/>
      <c r="M39" s="432"/>
      <c r="N39" s="432"/>
      <c r="O39" s="432"/>
      <c r="P39" s="431"/>
      <c r="Q39" s="432"/>
      <c r="R39" s="432"/>
      <c r="S39" s="431"/>
      <c r="T39" s="432"/>
    </row>
    <row r="40" spans="1:20" ht="60" customHeight="1" thickBot="1">
      <c r="A40" s="451"/>
      <c r="B40" s="452"/>
      <c r="C40" s="452"/>
      <c r="D40" s="452"/>
      <c r="E40" s="453"/>
      <c r="F40" s="435" t="s">
        <v>88</v>
      </c>
      <c r="G40" s="436"/>
      <c r="H40" s="91">
        <v>0</v>
      </c>
      <c r="I40" s="439"/>
      <c r="J40" s="439"/>
      <c r="K40" s="439"/>
      <c r="L40" s="439"/>
      <c r="M40" s="439"/>
      <c r="N40" s="439"/>
      <c r="O40" s="439"/>
      <c r="P40" s="433"/>
      <c r="Q40" s="434"/>
      <c r="R40" s="439"/>
      <c r="S40" s="433"/>
      <c r="T40" s="434"/>
    </row>
    <row r="41" spans="1:20" ht="60" customHeight="1">
      <c r="A41" s="448" t="s">
        <v>164</v>
      </c>
      <c r="B41" s="449"/>
      <c r="C41" s="449"/>
      <c r="D41" s="449"/>
      <c r="E41" s="450"/>
      <c r="F41" s="454" t="s">
        <v>89</v>
      </c>
      <c r="G41" s="455"/>
      <c r="H41" s="90">
        <v>15</v>
      </c>
      <c r="I41" s="432"/>
      <c r="J41" s="432"/>
      <c r="K41" s="432"/>
      <c r="L41" s="432"/>
      <c r="M41" s="432"/>
      <c r="N41" s="432"/>
      <c r="O41" s="432"/>
      <c r="P41" s="431"/>
      <c r="Q41" s="432"/>
      <c r="R41" s="432"/>
      <c r="S41" s="431"/>
      <c r="T41" s="432"/>
    </row>
    <row r="42" spans="1:20" ht="60" customHeight="1" thickBot="1">
      <c r="A42" s="457"/>
      <c r="B42" s="458"/>
      <c r="C42" s="458"/>
      <c r="D42" s="458"/>
      <c r="E42" s="459"/>
      <c r="F42" s="435" t="s">
        <v>90</v>
      </c>
      <c r="G42" s="436"/>
      <c r="H42" s="92">
        <v>10</v>
      </c>
      <c r="I42" s="434"/>
      <c r="J42" s="434"/>
      <c r="K42" s="434"/>
      <c r="L42" s="434"/>
      <c r="M42" s="434"/>
      <c r="N42" s="434"/>
      <c r="O42" s="434"/>
      <c r="P42" s="433"/>
      <c r="Q42" s="434"/>
      <c r="R42" s="434"/>
      <c r="S42" s="433"/>
      <c r="T42" s="434"/>
    </row>
    <row r="43" spans="1:20" ht="60" customHeight="1" thickBot="1">
      <c r="A43" s="451"/>
      <c r="B43" s="452"/>
      <c r="C43" s="452"/>
      <c r="D43" s="452"/>
      <c r="E43" s="453"/>
      <c r="F43" s="435" t="s">
        <v>165</v>
      </c>
      <c r="G43" s="436"/>
      <c r="H43" s="91">
        <v>0</v>
      </c>
      <c r="I43" s="439"/>
      <c r="J43" s="439"/>
      <c r="K43" s="439"/>
      <c r="L43" s="439"/>
      <c r="M43" s="439"/>
      <c r="N43" s="439"/>
      <c r="O43" s="439"/>
      <c r="P43" s="433"/>
      <c r="Q43" s="434"/>
      <c r="R43" s="439"/>
      <c r="S43" s="433"/>
      <c r="T43" s="434"/>
    </row>
    <row r="44" spans="1:20" ht="60" customHeight="1">
      <c r="A44" s="448" t="s">
        <v>163</v>
      </c>
      <c r="B44" s="449"/>
      <c r="C44" s="449"/>
      <c r="D44" s="449"/>
      <c r="E44" s="450"/>
      <c r="F44" s="454" t="s">
        <v>108</v>
      </c>
      <c r="G44" s="455"/>
      <c r="H44" s="90">
        <v>15</v>
      </c>
      <c r="I44" s="432"/>
      <c r="J44" s="432"/>
      <c r="K44" s="432"/>
      <c r="L44" s="432"/>
      <c r="M44" s="432"/>
      <c r="N44" s="432"/>
      <c r="O44" s="432"/>
      <c r="P44" s="431"/>
      <c r="Q44" s="432"/>
      <c r="R44" s="432"/>
      <c r="S44" s="431"/>
      <c r="T44" s="432"/>
    </row>
    <row r="45" spans="1:20" ht="60" customHeight="1" thickBot="1">
      <c r="A45" s="451"/>
      <c r="B45" s="452"/>
      <c r="C45" s="452"/>
      <c r="D45" s="452"/>
      <c r="E45" s="453"/>
      <c r="F45" s="435" t="s">
        <v>109</v>
      </c>
      <c r="G45" s="436"/>
      <c r="H45" s="91">
        <v>0</v>
      </c>
      <c r="I45" s="439"/>
      <c r="J45" s="439"/>
      <c r="K45" s="439"/>
      <c r="L45" s="439"/>
      <c r="M45" s="439"/>
      <c r="N45" s="439"/>
      <c r="O45" s="439"/>
      <c r="P45" s="456"/>
      <c r="Q45" s="439"/>
      <c r="R45" s="439"/>
      <c r="S45" s="456"/>
      <c r="T45" s="439"/>
    </row>
    <row r="46" spans="1:20" ht="79.5" customHeight="1">
      <c r="A46" s="448" t="s">
        <v>160</v>
      </c>
      <c r="B46" s="449"/>
      <c r="C46" s="449"/>
      <c r="D46" s="449"/>
      <c r="E46" s="450"/>
      <c r="F46" s="454" t="s">
        <v>91</v>
      </c>
      <c r="G46" s="455"/>
      <c r="H46" s="90">
        <v>15</v>
      </c>
      <c r="I46" s="432"/>
      <c r="J46" s="432"/>
      <c r="K46" s="432"/>
      <c r="L46" s="432"/>
      <c r="M46" s="432"/>
      <c r="N46" s="432"/>
      <c r="O46" s="432"/>
      <c r="P46" s="431"/>
      <c r="Q46" s="432"/>
      <c r="R46" s="432"/>
      <c r="S46" s="431"/>
      <c r="T46" s="432"/>
    </row>
    <row r="47" spans="1:20" ht="79.5" customHeight="1" thickBot="1">
      <c r="A47" s="451"/>
      <c r="B47" s="452"/>
      <c r="C47" s="452"/>
      <c r="D47" s="452"/>
      <c r="E47" s="453"/>
      <c r="F47" s="435" t="s">
        <v>92</v>
      </c>
      <c r="G47" s="436"/>
      <c r="H47" s="91">
        <v>5</v>
      </c>
      <c r="I47" s="439"/>
      <c r="J47" s="439"/>
      <c r="K47" s="439"/>
      <c r="L47" s="439"/>
      <c r="M47" s="439"/>
      <c r="N47" s="439"/>
      <c r="O47" s="439"/>
      <c r="P47" s="456"/>
      <c r="Q47" s="439"/>
      <c r="R47" s="439"/>
      <c r="S47" s="456"/>
      <c r="T47" s="439"/>
    </row>
    <row r="48" spans="1:20" ht="60" customHeight="1">
      <c r="A48" s="448" t="s">
        <v>179</v>
      </c>
      <c r="B48" s="449"/>
      <c r="C48" s="449"/>
      <c r="D48" s="449"/>
      <c r="E48" s="450"/>
      <c r="F48" s="454" t="s">
        <v>93</v>
      </c>
      <c r="G48" s="455"/>
      <c r="H48" s="90">
        <v>10</v>
      </c>
      <c r="I48" s="432"/>
      <c r="J48" s="432"/>
      <c r="K48" s="432"/>
      <c r="L48" s="432"/>
      <c r="M48" s="432"/>
      <c r="N48" s="432"/>
      <c r="O48" s="432"/>
      <c r="P48" s="433"/>
      <c r="Q48" s="434"/>
      <c r="R48" s="432"/>
      <c r="S48" s="433"/>
      <c r="T48" s="434"/>
    </row>
    <row r="49" spans="1:20" ht="60" customHeight="1">
      <c r="A49" s="460"/>
      <c r="B49" s="461"/>
      <c r="C49" s="461"/>
      <c r="D49" s="461"/>
      <c r="E49" s="462"/>
      <c r="F49" s="463" t="s">
        <v>94</v>
      </c>
      <c r="G49" s="464"/>
      <c r="H49" s="93">
        <v>5</v>
      </c>
      <c r="I49" s="434"/>
      <c r="J49" s="434"/>
      <c r="K49" s="434"/>
      <c r="L49" s="434"/>
      <c r="M49" s="434"/>
      <c r="N49" s="434"/>
      <c r="O49" s="434"/>
      <c r="P49" s="433"/>
      <c r="Q49" s="434"/>
      <c r="R49" s="434"/>
      <c r="S49" s="433"/>
      <c r="T49" s="434"/>
    </row>
    <row r="50" spans="1:20" ht="60" customHeight="1" thickBot="1">
      <c r="A50" s="451"/>
      <c r="B50" s="452"/>
      <c r="C50" s="452"/>
      <c r="D50" s="452"/>
      <c r="E50" s="453"/>
      <c r="F50" s="435" t="s">
        <v>95</v>
      </c>
      <c r="G50" s="436"/>
      <c r="H50" s="91">
        <v>0</v>
      </c>
      <c r="I50" s="439"/>
      <c r="J50" s="439"/>
      <c r="K50" s="439"/>
      <c r="L50" s="439"/>
      <c r="M50" s="439"/>
      <c r="N50" s="439"/>
      <c r="O50" s="439"/>
      <c r="P50" s="456"/>
      <c r="Q50" s="439"/>
      <c r="R50" s="439"/>
      <c r="S50" s="456"/>
      <c r="T50" s="439"/>
    </row>
    <row r="51" spans="1:20" ht="30" customHeight="1">
      <c r="A51" s="471" t="s">
        <v>96</v>
      </c>
      <c r="B51" s="471"/>
      <c r="C51" s="471"/>
      <c r="D51" s="471"/>
      <c r="E51" s="471"/>
      <c r="F51" s="471"/>
      <c r="G51" s="471"/>
      <c r="H51" s="71">
        <f>H35+H37+H39+H41+H44+H46+H48</f>
        <v>100</v>
      </c>
      <c r="I51" s="472">
        <f>SUM(I35:I50)</f>
        <v>0</v>
      </c>
      <c r="J51" s="473"/>
      <c r="K51" s="472">
        <f>SUM(K35:K50)</f>
        <v>0</v>
      </c>
      <c r="L51" s="473"/>
      <c r="M51" s="472">
        <f>SUM(M35:M50)</f>
        <v>0</v>
      </c>
      <c r="N51" s="473"/>
      <c r="O51" s="470">
        <f>SUM(O35:O50)</f>
        <v>0</v>
      </c>
      <c r="P51" s="470"/>
      <c r="Q51" s="470"/>
      <c r="R51" s="470">
        <f>SUM(R35:R50)</f>
        <v>0</v>
      </c>
      <c r="S51" s="470"/>
      <c r="T51" s="470"/>
    </row>
    <row r="52" spans="1:20" ht="60" customHeight="1">
      <c r="A52" s="401" t="s">
        <v>155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</row>
    <row r="53" spans="1:20" ht="106.5" customHeight="1">
      <c r="A53" s="444" t="s">
        <v>80</v>
      </c>
      <c r="B53" s="444"/>
      <c r="C53" s="444"/>
      <c r="D53" s="444"/>
      <c r="E53" s="444"/>
      <c r="F53" s="444"/>
      <c r="G53" s="444"/>
      <c r="H53" s="88" t="s">
        <v>81</v>
      </c>
      <c r="I53" s="89" t="s">
        <v>82</v>
      </c>
      <c r="J53" s="86" t="s">
        <v>144</v>
      </c>
      <c r="K53" s="89" t="s">
        <v>83</v>
      </c>
      <c r="L53" s="86" t="s">
        <v>144</v>
      </c>
      <c r="M53" s="89" t="s">
        <v>84</v>
      </c>
      <c r="N53" s="86" t="s">
        <v>144</v>
      </c>
      <c r="O53" s="86" t="s">
        <v>85</v>
      </c>
      <c r="P53" s="445" t="s">
        <v>144</v>
      </c>
      <c r="Q53" s="446"/>
      <c r="R53" s="86" t="s">
        <v>86</v>
      </c>
      <c r="S53" s="447" t="s">
        <v>144</v>
      </c>
      <c r="T53" s="447"/>
    </row>
    <row r="54" spans="1:20" ht="60" customHeight="1">
      <c r="A54" s="461" t="s">
        <v>145</v>
      </c>
      <c r="B54" s="461"/>
      <c r="C54" s="461"/>
      <c r="D54" s="461"/>
      <c r="E54" s="461"/>
      <c r="F54" s="466" t="s">
        <v>159</v>
      </c>
      <c r="G54" s="466"/>
      <c r="H54" s="79">
        <v>100</v>
      </c>
      <c r="I54" s="465"/>
      <c r="J54" s="467"/>
      <c r="K54" s="46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ht="60" customHeight="1">
      <c r="A55" s="461"/>
      <c r="B55" s="461"/>
      <c r="C55" s="461"/>
      <c r="D55" s="461"/>
      <c r="E55" s="461"/>
      <c r="F55" s="466" t="s">
        <v>146</v>
      </c>
      <c r="G55" s="466"/>
      <c r="H55" s="79">
        <v>50</v>
      </c>
      <c r="I55" s="465"/>
      <c r="J55" s="468"/>
      <c r="K55" s="46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ht="60" customHeight="1">
      <c r="A56" s="461"/>
      <c r="B56" s="461"/>
      <c r="C56" s="461"/>
      <c r="D56" s="461"/>
      <c r="E56" s="461"/>
      <c r="F56" s="466" t="s">
        <v>147</v>
      </c>
      <c r="G56" s="466"/>
      <c r="H56" s="79">
        <v>0</v>
      </c>
      <c r="I56" s="465"/>
      <c r="J56" s="469"/>
      <c r="K56" s="46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ht="30" customHeight="1">
      <c r="A57" s="474" t="s">
        <v>96</v>
      </c>
      <c r="B57" s="474"/>
      <c r="C57" s="474"/>
      <c r="D57" s="474"/>
      <c r="E57" s="474"/>
      <c r="F57" s="474"/>
      <c r="G57" s="474"/>
      <c r="H57" s="474"/>
      <c r="I57" s="475">
        <f>I54</f>
        <v>0</v>
      </c>
      <c r="J57" s="475"/>
      <c r="K57" s="475">
        <f>K54</f>
        <v>0</v>
      </c>
      <c r="L57" s="475"/>
      <c r="M57" s="475">
        <f>M54</f>
        <v>0</v>
      </c>
      <c r="N57" s="475"/>
      <c r="O57" s="470">
        <f>O54</f>
        <v>0</v>
      </c>
      <c r="P57" s="470"/>
      <c r="Q57" s="470"/>
      <c r="R57" s="470">
        <f>R54</f>
        <v>0</v>
      </c>
      <c r="S57" s="470"/>
      <c r="T57" s="470"/>
    </row>
    <row r="58" spans="1:20" ht="60" customHeight="1">
      <c r="A58" s="401" t="s">
        <v>153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</row>
    <row r="59" spans="1:20" ht="60" customHeight="1">
      <c r="A59" s="461" t="s">
        <v>156</v>
      </c>
      <c r="B59" s="461"/>
      <c r="C59" s="461"/>
      <c r="D59" s="461"/>
      <c r="E59" s="461"/>
      <c r="F59" s="476" t="s">
        <v>150</v>
      </c>
      <c r="G59" s="477"/>
      <c r="H59" s="478"/>
      <c r="I59" s="479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480"/>
      <c r="K59" s="479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480"/>
      <c r="M59" s="479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480"/>
      <c r="O59" s="479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485"/>
      <c r="Q59" s="485"/>
      <c r="R59" s="479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485"/>
      <c r="T59" s="485"/>
    </row>
    <row r="60" spans="1:20" ht="60" customHeight="1">
      <c r="A60" s="461"/>
      <c r="B60" s="461"/>
      <c r="C60" s="461"/>
      <c r="D60" s="461"/>
      <c r="E60" s="461"/>
      <c r="F60" s="476" t="s">
        <v>151</v>
      </c>
      <c r="G60" s="477"/>
      <c r="H60" s="478"/>
      <c r="I60" s="481"/>
      <c r="J60" s="482"/>
      <c r="K60" s="481"/>
      <c r="L60" s="482"/>
      <c r="M60" s="481"/>
      <c r="N60" s="482"/>
      <c r="O60" s="481"/>
      <c r="P60" s="486"/>
      <c r="Q60" s="486"/>
      <c r="R60" s="481"/>
      <c r="S60" s="486"/>
      <c r="T60" s="486"/>
    </row>
    <row r="61" spans="1:20" ht="60" customHeight="1">
      <c r="A61" s="461"/>
      <c r="B61" s="461"/>
      <c r="C61" s="461"/>
      <c r="D61" s="461"/>
      <c r="E61" s="461"/>
      <c r="F61" s="476" t="s">
        <v>152</v>
      </c>
      <c r="G61" s="477"/>
      <c r="H61" s="478"/>
      <c r="I61" s="483"/>
      <c r="J61" s="484"/>
      <c r="K61" s="483"/>
      <c r="L61" s="484"/>
      <c r="M61" s="483"/>
      <c r="N61" s="484"/>
      <c r="O61" s="483"/>
      <c r="P61" s="487"/>
      <c r="Q61" s="487"/>
      <c r="R61" s="483"/>
      <c r="S61" s="487"/>
      <c r="T61" s="487"/>
    </row>
    <row r="62" spans="1:21" ht="60" customHeight="1">
      <c r="A62" s="401" t="s">
        <v>148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75"/>
    </row>
    <row r="63" spans="1:20" ht="60" customHeight="1">
      <c r="A63" s="461" t="s">
        <v>149</v>
      </c>
      <c r="B63" s="461"/>
      <c r="C63" s="461"/>
      <c r="D63" s="461"/>
      <c r="E63" s="461"/>
      <c r="F63" s="466" t="s">
        <v>150</v>
      </c>
      <c r="G63" s="466"/>
      <c r="H63" s="79">
        <v>100</v>
      </c>
      <c r="I63" s="488" t="str">
        <f>IF(SUM(I59:T61)=0,"BAJO",IF(SUM(I59:T61)/COUNTIF(I59:T61,"&gt;0")&lt;50,"BAJO",IF(SUM(I59:T61)/COUNTIF(I59:T61,"&gt;0")=100,"FUERTE",IF(SUM(I59:T61)/COUNTIF(I59:T61,"&gt;0")&lt;=99,"MODERADO"))))</f>
        <v>BAJO</v>
      </c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1:20" ht="60" customHeight="1">
      <c r="A64" s="461"/>
      <c r="B64" s="461"/>
      <c r="C64" s="461"/>
      <c r="D64" s="461"/>
      <c r="E64" s="461"/>
      <c r="F64" s="466" t="s">
        <v>151</v>
      </c>
      <c r="G64" s="466"/>
      <c r="H64" s="79">
        <v>50</v>
      </c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:20" ht="60" customHeight="1">
      <c r="A65" s="461"/>
      <c r="B65" s="461"/>
      <c r="C65" s="461"/>
      <c r="D65" s="461"/>
      <c r="E65" s="461"/>
      <c r="F65" s="466" t="s">
        <v>152</v>
      </c>
      <c r="G65" s="466"/>
      <c r="H65" s="79">
        <v>0</v>
      </c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:20" ht="30" customHeight="1">
      <c r="A66" s="42"/>
      <c r="B66" s="42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1"/>
      <c r="P66" s="41"/>
      <c r="Q66" s="41"/>
      <c r="R66" s="41"/>
      <c r="S66" s="41"/>
      <c r="T66" s="41"/>
    </row>
    <row r="67" spans="1:20" ht="30" customHeight="1">
      <c r="A67" s="26"/>
      <c r="B67" s="26"/>
      <c r="C67" s="39"/>
      <c r="D67" s="39"/>
      <c r="E67" s="39"/>
      <c r="F67" s="39"/>
      <c r="G67" s="39"/>
      <c r="H67" s="39"/>
      <c r="I67" s="39"/>
      <c r="J67" s="77"/>
      <c r="K67" s="77"/>
      <c r="L67" s="48"/>
      <c r="M67" s="48"/>
      <c r="N67" s="43"/>
      <c r="O67" s="43"/>
      <c r="P67" s="43"/>
      <c r="Q67" s="43"/>
      <c r="R67" s="43"/>
      <c r="S67" s="43"/>
      <c r="T67" s="43"/>
    </row>
    <row r="68" spans="1:20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49"/>
      <c r="L68" s="49"/>
      <c r="M68" s="43"/>
      <c r="N68" s="43"/>
      <c r="O68" s="43"/>
      <c r="P68" s="43"/>
      <c r="Q68" s="43"/>
      <c r="R68" s="43"/>
      <c r="S68" s="43"/>
      <c r="T68" s="43"/>
    </row>
    <row r="69" spans="1:20" ht="69" customHeight="1">
      <c r="A69" s="489" t="s">
        <v>97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</row>
    <row r="70" spans="1:20" ht="30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</row>
    <row r="71" spans="1:20" s="74" customFormat="1" ht="49.5" customHeight="1">
      <c r="A71" s="490" t="s">
        <v>1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</row>
    <row r="72" spans="1:20" s="74" customFormat="1" ht="49.5" customHeight="1">
      <c r="A72" s="466" t="s">
        <v>98</v>
      </c>
      <c r="B72" s="466"/>
      <c r="C72" s="466"/>
      <c r="D72" s="466"/>
      <c r="E72" s="466"/>
      <c r="F72" s="466"/>
      <c r="G72" s="466"/>
      <c r="H72" s="466" t="s">
        <v>99</v>
      </c>
      <c r="I72" s="466"/>
      <c r="J72" s="466"/>
      <c r="K72" s="466"/>
      <c r="L72" s="466"/>
      <c r="M72" s="466"/>
      <c r="N72" s="466"/>
      <c r="O72" s="466" t="s">
        <v>100</v>
      </c>
      <c r="P72" s="466"/>
      <c r="Q72" s="466"/>
      <c r="R72" s="466"/>
      <c r="S72" s="466"/>
      <c r="T72" s="466"/>
    </row>
    <row r="73" spans="1:20" s="74" customFormat="1" ht="49.5" customHeight="1">
      <c r="A73" s="491">
        <f>G10</f>
        <v>0</v>
      </c>
      <c r="B73" s="491"/>
      <c r="C73" s="491"/>
      <c r="D73" s="491"/>
      <c r="E73" s="491"/>
      <c r="F73" s="491"/>
      <c r="G73" s="491"/>
      <c r="H73" s="492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492"/>
      <c r="J73" s="492"/>
      <c r="K73" s="492"/>
      <c r="L73" s="492"/>
      <c r="M73" s="492"/>
      <c r="N73" s="492"/>
      <c r="O73" s="493" t="str">
        <f>IF(A73-H73=0,"1",A73-H73)</f>
        <v>1</v>
      </c>
      <c r="P73" s="493"/>
      <c r="Q73" s="493"/>
      <c r="R73" s="493"/>
      <c r="S73" s="493"/>
      <c r="T73" s="493"/>
    </row>
    <row r="74" spans="1:14" s="74" customFormat="1" ht="49.5" customHeight="1">
      <c r="A74" s="80"/>
      <c r="B74" s="80"/>
      <c r="C74" s="81"/>
      <c r="D74" s="81"/>
      <c r="E74" s="76"/>
      <c r="F74" s="82"/>
      <c r="G74" s="82"/>
      <c r="H74" s="82"/>
      <c r="I74" s="82"/>
      <c r="J74" s="82"/>
      <c r="K74" s="82"/>
      <c r="L74" s="82"/>
      <c r="M74" s="82"/>
      <c r="N74" s="82"/>
    </row>
    <row r="75" spans="1:20" s="74" customFormat="1" ht="49.5" customHeight="1">
      <c r="A75" s="494" t="s">
        <v>101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</row>
    <row r="76" spans="1:20" s="74" customFormat="1" ht="49.5" customHeight="1">
      <c r="A76" s="466" t="s">
        <v>102</v>
      </c>
      <c r="B76" s="466"/>
      <c r="C76" s="466"/>
      <c r="D76" s="466"/>
      <c r="E76" s="466"/>
      <c r="F76" s="466"/>
      <c r="G76" s="466"/>
      <c r="H76" s="466" t="s">
        <v>99</v>
      </c>
      <c r="I76" s="466"/>
      <c r="J76" s="466"/>
      <c r="K76" s="466"/>
      <c r="L76" s="466"/>
      <c r="M76" s="466"/>
      <c r="N76" s="466"/>
      <c r="O76" s="466" t="s">
        <v>103</v>
      </c>
      <c r="P76" s="466"/>
      <c r="Q76" s="466"/>
      <c r="R76" s="466"/>
      <c r="S76" s="466"/>
      <c r="T76" s="466"/>
    </row>
    <row r="77" spans="1:20" s="74" customFormat="1" ht="49.5" customHeight="1">
      <c r="A77" s="491">
        <f>G11</f>
        <v>0</v>
      </c>
      <c r="B77" s="491"/>
      <c r="C77" s="491"/>
      <c r="D77" s="491"/>
      <c r="E77" s="491"/>
      <c r="F77" s="491"/>
      <c r="G77" s="491"/>
      <c r="H77" s="495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495"/>
      <c r="J77" s="495"/>
      <c r="K77" s="495"/>
      <c r="L77" s="495"/>
      <c r="M77" s="495"/>
      <c r="N77" s="495"/>
      <c r="O77" s="491" t="str">
        <f>IF(A77-H77=0,"1",A77-H77)</f>
        <v>1</v>
      </c>
      <c r="P77" s="491"/>
      <c r="Q77" s="491"/>
      <c r="R77" s="491"/>
      <c r="S77" s="491"/>
      <c r="T77" s="491"/>
    </row>
    <row r="78" spans="1:14" s="74" customFormat="1" ht="49.5" customHeight="1">
      <c r="A78" s="83"/>
      <c r="B78" s="83"/>
      <c r="C78" s="83"/>
      <c r="D78" s="83"/>
      <c r="E78" s="83"/>
      <c r="F78" s="82"/>
      <c r="G78" s="82"/>
      <c r="H78" s="82"/>
      <c r="I78" s="82"/>
      <c r="J78" s="82"/>
      <c r="K78" s="82"/>
      <c r="L78" s="82"/>
      <c r="M78" s="82"/>
      <c r="N78" s="82"/>
    </row>
    <row r="79" spans="1:20" s="74" customFormat="1" ht="49.5" customHeight="1">
      <c r="A79" s="490" t="s">
        <v>104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</row>
    <row r="80" spans="1:20" s="74" customFormat="1" ht="49.5" customHeight="1">
      <c r="A80" s="466" t="s">
        <v>100</v>
      </c>
      <c r="B80" s="466"/>
      <c r="C80" s="466"/>
      <c r="D80" s="466"/>
      <c r="E80" s="466"/>
      <c r="F80" s="466"/>
      <c r="G80" s="466"/>
      <c r="H80" s="466" t="s">
        <v>103</v>
      </c>
      <c r="I80" s="466"/>
      <c r="J80" s="466"/>
      <c r="K80" s="466"/>
      <c r="L80" s="466"/>
      <c r="M80" s="466"/>
      <c r="N80" s="466"/>
      <c r="O80" s="466" t="s">
        <v>105</v>
      </c>
      <c r="P80" s="466"/>
      <c r="Q80" s="466"/>
      <c r="R80" s="466"/>
      <c r="S80" s="466"/>
      <c r="T80" s="466"/>
    </row>
    <row r="81" spans="1:20" s="74" customFormat="1" ht="49.5" customHeight="1">
      <c r="A81" s="491" t="str">
        <f>O73</f>
        <v>1</v>
      </c>
      <c r="B81" s="491"/>
      <c r="C81" s="491"/>
      <c r="D81" s="491"/>
      <c r="E81" s="491"/>
      <c r="F81" s="491"/>
      <c r="G81" s="491"/>
      <c r="H81" s="491" t="str">
        <f>O77</f>
        <v>1</v>
      </c>
      <c r="I81" s="491"/>
      <c r="J81" s="491"/>
      <c r="K81" s="491"/>
      <c r="L81" s="491"/>
      <c r="M81" s="491"/>
      <c r="N81" s="491"/>
      <c r="O81" s="492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</c>
      <c r="P81" s="492"/>
      <c r="Q81" s="492"/>
      <c r="R81" s="492"/>
      <c r="S81" s="492"/>
      <c r="T81" s="492"/>
    </row>
    <row r="82" spans="1:20" ht="16.5">
      <c r="A82" s="23"/>
      <c r="B82" s="23"/>
      <c r="C82" s="23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50"/>
      <c r="P82" s="50"/>
      <c r="Q82" s="50"/>
      <c r="R82" s="50"/>
      <c r="S82" s="50"/>
      <c r="T82" s="50"/>
    </row>
  </sheetData>
  <sheetProtection/>
  <mergeCells count="205"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3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Checa</dc:creator>
  <cp:keywords/>
  <dc:description/>
  <cp:lastModifiedBy>OPGI-701574</cp:lastModifiedBy>
  <dcterms:created xsi:type="dcterms:W3CDTF">2022-01-14T03:43:58Z</dcterms:created>
  <dcterms:modified xsi:type="dcterms:W3CDTF">2024-01-30T21:42:06Z</dcterms:modified>
  <cp:category/>
  <cp:version/>
  <cp:contentType/>
  <cp:contentStatus/>
</cp:coreProperties>
</file>