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lan" sheetId="1" r:id="rId1"/>
    <sheet name="Hoja1" sheetId="2" r:id="rId2"/>
  </sheets>
  <definedNames>
    <definedName name="_xlnm.Print_Titles" localSheetId="0">'Plan'!$4:$8</definedName>
  </definedNames>
  <calcPr fullCalcOnLoad="1"/>
</workbook>
</file>

<file path=xl/sharedStrings.xml><?xml version="1.0" encoding="utf-8"?>
<sst xmlns="http://schemas.openxmlformats.org/spreadsheetml/2006/main" count="341" uniqueCount="257">
  <si>
    <t>PLAN DE DESARROLLO  QUEREMOS MAS PODEMOS MAS 2008-2011</t>
  </si>
  <si>
    <t>EJE ESTRATEGICO EQUIDAD Y HUMANIDAD</t>
  </si>
  <si>
    <t>PROGRAMA  PASTO EDUCA MAS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</si>
  <si>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</si>
  <si>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</si>
  <si>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</si>
  <si>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</si>
  <si>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</si>
  <si>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</si>
  <si>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</si>
  <si>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</si>
  <si>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</si>
  <si>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</si>
  <si>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</si>
  <si>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</si>
  <si>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</si>
  <si>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Deficiencia en los niveles de calidad, pertinencia, inclusión social y retención escolar en los niveles de educación, preescolar, básica y media; con inequidad en las condiciones de la prestación del servicio entre el sector urbano y rural y escasas oportunidades de trabajo e ingreso a la educación superior de jóvenes bachilleres.</t>
  </si>
  <si>
    <t>Avanzar en una educación  pertinente y de calidad</t>
  </si>
  <si>
    <t>Reformulación e implementación de proyectos educativos institucionales y apoyo a planes de mejoramiento, tendientes a la pertinencia educativa de acuerdo al sector  urbano y rural.</t>
  </si>
  <si>
    <t>Se reformulará e implementará el 100% de los proyectos educativos institucionales en los establecimientos educativos oficiales, de acuerdo a la pertinencia educativa en cada una de las comunidades, incluyendo a la comunidad indígena.</t>
  </si>
  <si>
    <t>Porcentaje de proyectos educativos institucionales implementados.</t>
  </si>
  <si>
    <t>Implementación y fortalecimiento de cualificación y actualización docente.</t>
  </si>
  <si>
    <t>Se implementará planes de mejoramiento en el 100% de los establecimientos educativos con bajo logro en las pruebas SABER   e ICFES realizadas en el año escolar 2005-2006 y 2007.</t>
  </si>
  <si>
    <t>Porcentaje de establecimientos educativos con bajo logro en pruebas SABER   que implementan planes de mejoramiento.</t>
  </si>
  <si>
    <t>Porcentaje de establecimientos educativos con bajo logro en pruebas ICFES que implementan planes de mejoramiento.</t>
  </si>
  <si>
    <t>Se mejorará en 3 puntos por área el promedio de las pruebas  ICFES    tomando como base las realizadas en el 2006-2007.</t>
  </si>
  <si>
    <t>Se mejorará en 1 punto por área el promedio de las pruebas SABER tomando como base las realizadas en el 2005-2006.</t>
  </si>
  <si>
    <t>Puntos por área incrementados en pruebas SABER</t>
  </si>
  <si>
    <t>Fomento y desarrollo de investigación pedagógica. - Implementación de estímulos para los docentes, directivos docentes, estudiantes, administrativos y establecimientos educativos que con éxito apliquen experiencias significativas e innovadoras.</t>
  </si>
  <si>
    <t>Se cualificará al 70% de docentes del área de matemáticas en estándares, competencias y procesos pedagógicos.</t>
  </si>
  <si>
    <t>Porcentaje de docentes del área de matemáticas cualificados en estándares, competencias y procesos pedagógicos, responsable comité de capacitacion docente.</t>
  </si>
  <si>
    <t>Se cualificará al 100% de docentes de las áreas de ciencias naturales, ciencias sociales y lenguaje  en estándares, competencias y procesos pedagógicos de aquellos establecimientos educativos de menor logro en pruebas SABER e ICFES.</t>
  </si>
  <si>
    <t>Porcentaje  de docentes de las áreas de ciencias naturales, ciencias sociales y lenguaje  cualificados en estándares, competencias y procesos pedagógicos</t>
  </si>
  <si>
    <t>Se cualificará al 50% de los docentes de establecimientos educativos oficiales en nuevas tecnologías de la información y la comunicación.</t>
  </si>
  <si>
    <t>Porcentaje de docentes cualificados en nuevas tecnologías de la información y la comunicación.</t>
  </si>
  <si>
    <t>Se realizará reconocimiento anual a las 3 mejores experiencias significativas pedagógicas de los establecimientos educativos oficiales.</t>
  </si>
  <si>
    <t>Experiencias significativas pedagógicas con reconocimiento.</t>
  </si>
  <si>
    <t>Se apoyará 10 experiencias innovadoras en proceso de desarrollo</t>
  </si>
  <si>
    <t>Experiencias innovadoras en proceso de desarrollo apoyadas.</t>
  </si>
  <si>
    <t>Se vinculará  al mejor estudiante de cada una de las  instituciones educativas oficiales mediante convenios con instituciones de Educación Superior.</t>
  </si>
  <si>
    <t>Mejores estudiantes de las instituciones educativas oficiales vinculados a la Educación Superior.</t>
  </si>
  <si>
    <t>Se conformará y operará un centro de investigación educativa.</t>
  </si>
  <si>
    <t>Centro de  investigación educativa  conformado y operando.</t>
  </si>
  <si>
    <t>Se logrará el reconocimiento por COLCIENCIAS de al menos 2 grupos de investigación educativa.</t>
  </si>
  <si>
    <t>Grupos de investigación educativa con reconocimiento.</t>
  </si>
  <si>
    <t>Se vinculará 800 estudiantes al  proyecto ONDAS.</t>
  </si>
  <si>
    <t>Estudiantes vinculados al  proyecto ONDAS.</t>
  </si>
  <si>
    <t>Implementación del programa de Bilingüismo</t>
  </si>
  <si>
    <t>Se cualificará en estándares, competencias y procesos pedagógicos  al 90% de los docentes de inglés vinculados al sector oficial  programa que será evaluado</t>
  </si>
  <si>
    <t xml:space="preserve">Porcentaje de docentes de inglés cualificados en estándares, competencias y procesos  </t>
  </si>
  <si>
    <t>Se vinculará anualmente a por lo menos  20 bachilleres del sector oficial, a un programa de intercambio en países de habla inglesa quienes    participarán en el programa de pilotaje de formación bilingüe.</t>
  </si>
  <si>
    <t>Bachilleres y docentes vinculados al programa de intercambio en países de habla inglesa.</t>
  </si>
  <si>
    <t>Se gestionará ante entidades internacionales la vinculación de docentes a un programa de intercambio con países de habla inglesa, y se evaluara el programa.</t>
  </si>
  <si>
    <t>Se incorporará en el 100% de los currículos de los  establecimientos educativos oficiales los estándares de inglés.</t>
  </si>
  <si>
    <t>Porcentaje de establecimientos educativos que incorporan en sus currículos los estándares de inglés.</t>
  </si>
  <si>
    <t>Se implementará un pilotaje de formación bilingüe en un nivel de un establecimiento educativo oficial para 200 estudiantes.</t>
  </si>
  <si>
    <t>Pilotaje de formación bilingüe implementado.</t>
  </si>
  <si>
    <t xml:space="preserve">Numero de estudiantes vinculados </t>
  </si>
  <si>
    <t>Desarrollo de competencias laborales generales y articulación entre el nivel de educación media, educación superior y técnica.</t>
  </si>
  <si>
    <t>Porcentaje de establecimientos educativos oficiales que incorporan competencias laborales generales.</t>
  </si>
  <si>
    <t>Se consolidará el proceso de articulación de la media técnica con la educación superior en 37 establecimientos educativos oficiales.</t>
  </si>
  <si>
    <t xml:space="preserve">Establecimientos educativos municipales que consolidan el proceso de articulación de la media técnica con la educación superior. </t>
  </si>
  <si>
    <t>Se gestionará recursos con entidades privadas y ONG´s para aliviar el costo educativo de  37 estudiantes SISBEN I y II por año para que accedan a la universidad.</t>
  </si>
  <si>
    <t>Estudiantes SISBEN I y II con alivio en el costo educativo  que acceden a la universidad.</t>
  </si>
  <si>
    <t>Se consolidará el proceso de integración de la media técnica con el SENA en 12 establecimientos educativos oficiales.</t>
  </si>
  <si>
    <t xml:space="preserve">Establecimientos educativos municipales que consolidan el proceso de integración con el SENA. </t>
  </si>
  <si>
    <t>Se constituirá las bases académicas, administrativas y de equipamiento   del  Instituto de Artes y Tecnologías en Pasto</t>
  </si>
  <si>
    <t>Bases académicas, administrativas y de equipamiento   del  Instituto de Artes y Tecnologías en Pasto constituidas.</t>
  </si>
  <si>
    <t>Transformación  del sistema de aprendizaje de  la lecto escritura y el pensamiento matemático</t>
  </si>
  <si>
    <t>Se implementará un enfoque pedagógico alternativo para el proceso de aprendizaje en lecto escritura y matemáticas en los niveles de preescolar y básica primaria en 1 establecimiento educativo oficial.</t>
  </si>
  <si>
    <t>Establecimientos educativos oficiales de preescolar y básica primaria que implementan el enfoque pedagógico alternativo para el proceso de aprendizaje en lecto escritura y matemáticas</t>
  </si>
  <si>
    <t>Implementación, aplicación y actualización en nuevas tecnologías de la información, la comunicación y uso de medios.</t>
  </si>
  <si>
    <t>Se incorporará en el 50% de los establecimientos educativos oficiales el proceso pedagógico de nuevas tecnologías de la información y la comunicación.</t>
  </si>
  <si>
    <t>Porcentaje de establecimientos educativos oficiales que incorporan   nuevas tecnologías de la información y la comunicación.</t>
  </si>
  <si>
    <t>Se mejorará el servicio de conectividad en el 100% de los establecimientos educativos oficiales, con énfasis en el sector rural.</t>
  </si>
  <si>
    <t>Porcentaje de establecimientos educativos oficiales con conectividad</t>
  </si>
  <si>
    <t>Se reducirá a 20 el promedio de estudiantes por computador.</t>
  </si>
  <si>
    <t>Promedio de estudiantes por computador.</t>
  </si>
  <si>
    <t>Se implementará 1 sistema tecnológico para el apoyo y promoción de los procesos pedagógicos en un establecimiento educativo oficial. (Plataforma virtual)</t>
  </si>
  <si>
    <t>Establecimientos educativos que implementan un sistema tecnológico para el apoyo y promoción de los procesos pedagógicos.</t>
  </si>
  <si>
    <t>Seguimiento al proceso pedagógico de formación de la primera infancia.</t>
  </si>
  <si>
    <t>Se realizará el seguimiento al 100% de las modalidades de atención educativa a la primera infancia.</t>
  </si>
  <si>
    <t>Porcentaje de modalidades de atención educativa a la primera infancia con seguimiento.</t>
  </si>
  <si>
    <t>Acompañamiento a proyectos transversales de los establecimientos educativos oficiales.</t>
  </si>
  <si>
    <t>Se implementará en el 100% de los establecimientos educativos los proyectos  transversales de medio ambiente, educación sexual y reproductividad, paz y democracia, uso adecuado del tiempo libre, carnaval y competencias en movilidad.</t>
  </si>
  <si>
    <t>Porcentajes de establecimientos educativos que implementan proyectos transversales de medio ambiente, educación sexual y reproductividad, paz y democracia, uso adecuado del tiempo libre, carnaval y competencias en movilidad.</t>
  </si>
  <si>
    <t>Se implementará en el 100% de las Instituciones Educativas Oficiales proyectos  institucionales de convivencia y construcción de ciudadanía.</t>
  </si>
  <si>
    <t>Porcentaje de Instituciones Educativas Oficiales que implementan proyectos institucionales de convivencia y construcción de ciudadanía.</t>
  </si>
  <si>
    <t>Fortalecer los proyectos orientados a mejorar la convivencia en la comunidad educativa y brindar atención psicosocial a estudiantes.</t>
  </si>
  <si>
    <t>Se realizará acompañamiento psicosocial al 50% de los estudiantes de Instituciones Educativas Oficiales.</t>
  </si>
  <si>
    <t>Porcentaje de estudiantes de las Instituciones Educativas Oficiales con acompañamiento psicosocial.</t>
  </si>
  <si>
    <t>Construcción, adecuación y operación de bibliotecas.</t>
  </si>
  <si>
    <t>Se pondrá en funcionamiento la biblioteca de los barrios Surorientales</t>
  </si>
  <si>
    <t>Biblioteca de los barrios Surorientales funcionando.</t>
  </si>
  <si>
    <t>Se construirá y pondrá en funcionamiento la biblioteca ubicada en el barrio Obrero.</t>
  </si>
  <si>
    <t>Biblioteca en el barrio Obrero construida y en funcionamiento</t>
  </si>
  <si>
    <t>Garantizar el acceso y permanencia en el sistema educativo</t>
  </si>
  <si>
    <t>Garantizar la permanencia educativa, de los estudiantes en edad escolar en todos los niveles de preescolar, primaria, secundaria y media</t>
  </si>
  <si>
    <t>Se propenderá para que el 100% de los estudiantes de instituciones educativas oficiales, con edades entre 5 y 17 años, de  niveles SISBEN 1 y  2 reciban alivios en el costo educativo.</t>
  </si>
  <si>
    <t>Porcentaje estudiantes de instituciones educativas oficiales, con edades entre 5 y 17 años, de  niveles SISBEN 1 y  2 que reciben alivios en el costo educativo.</t>
  </si>
  <si>
    <t>Se incrementará la retención escolar en 2,5% en los niveles de secundaria y media.</t>
  </si>
  <si>
    <t xml:space="preserve">Tasa de retención escolar en los niveles de secundaria. </t>
  </si>
  <si>
    <t>Tasa de retención escolar en los niveles de media.</t>
  </si>
  <si>
    <t>Se disminuirá por lo menos el  2,5% la tasa de deserción escolar en los establecimientos educativos oficiales.</t>
  </si>
  <si>
    <t>Tasa de deserción escolar.</t>
  </si>
  <si>
    <t>Se brindará condiciones para que el 98,73% de los estudiantes en edad escolar del nivel de primaria permanezcan en el sistema educativo.</t>
  </si>
  <si>
    <t>Porcentaje de estudiantes que permanecen en el sistema educativo.</t>
  </si>
  <si>
    <t>Implementación y apoyo de modelos educativos flexibles</t>
  </si>
  <si>
    <t>Se Incrementará en 1.000 los estudiantes atendidos a través de  modelos educativos flexibles</t>
  </si>
  <si>
    <t>Estudiantes atendidos a través de  modelos educativos flexibles.</t>
  </si>
  <si>
    <t>Se alfabetizará 2500 personas</t>
  </si>
  <si>
    <t>Personas alfabetizadas.</t>
  </si>
  <si>
    <t>Fortalecimiento del transporte escolar, especialmente en zonas rurales dispersas.</t>
  </si>
  <si>
    <t>Se subsidiara el servicio de transporte escolar a 1.000 estudiantes de zonas rurales dispersas y en condición de vulnerabilidad.</t>
  </si>
  <si>
    <t>Estudiantes  de zonas rurales dispersas y en condición de vulnerabilidad con servicio de transporte escolar.</t>
  </si>
  <si>
    <t>Mejoramiento  de ambientes y dotación de restaurantes escolares con mayores deficiencias.</t>
  </si>
  <si>
    <t>Se invertirá el 50% de los recursos gestionados por cooperativas al mejoramiento de los restaurantes escolares y laboratorios, con prioridad  en el sector rural.</t>
  </si>
  <si>
    <t>Porcentaje de recursos de cooperativas que apoyan proyectos de mejoramiento de restaurantes escolares y laboratorios.</t>
  </si>
  <si>
    <t>Mejoramiento, ampliación y adecuación de infraestructura física de los establecimientos educativos</t>
  </si>
  <si>
    <t>Se mejorará, adecuará y/o ampliará la infraestructura física de 7 Instituciones Educativas</t>
  </si>
  <si>
    <t>Instituciones educativas  oficiales mejoradas, adecuadas o ampliadas en su infraestructura física.</t>
  </si>
  <si>
    <t>Se institucionalizará y se realizará anualmente mingas en el 100% de los establecimientos escolares oficiales para mejorar los ambientes escolares y su entorno.</t>
  </si>
  <si>
    <t>Establecimientos educativos oficiales que institucionalizan y realizan mingas para mejorar los ambientes escolares y su entorno.</t>
  </si>
  <si>
    <t>Fortalecer  la atención a la diversidad y a la población con necesidades educativas especiales y talentos excepcionales.</t>
  </si>
  <si>
    <t>Se incrementará en 400 estudiantes la atención a la población escolar con necesidades educativas especiales y talentos excepcionales en los establecimientos educativos.</t>
  </si>
  <si>
    <t>Población escolar de talentos excepcionales atendida.</t>
  </si>
  <si>
    <t>Se incrementará la atención por ciclos en 1.000 estudiantes</t>
  </si>
  <si>
    <t>Estudiantes atendidos por ciclos.</t>
  </si>
  <si>
    <t>Se incrementará la atención a población vulnerable en 1.000 estudiantes.</t>
  </si>
  <si>
    <t>Población vulnerable atendida.</t>
  </si>
  <si>
    <t>Fortalecimiento de las escuelas de formación musical.</t>
  </si>
  <si>
    <t xml:space="preserve">Se articulará las 6 escuelas de formación musical a los proyectos educativos institucionales. </t>
  </si>
  <si>
    <t>Escuelas de formación musical articuladas a los proyectos educativos institucionales.</t>
  </si>
  <si>
    <t>Se creará 2 escuelas de formación musical.</t>
  </si>
  <si>
    <t>Escuelas de formación musical creadas.</t>
  </si>
  <si>
    <t>Se creará el Conservatorio de Música del municipio de Pasto</t>
  </si>
  <si>
    <t>Conservatorio de Música del municipio de Pasto creado</t>
  </si>
  <si>
    <t>Se certificará en competencias de formación musical a 100 estudiantes a través de instituciones habilitadas.</t>
  </si>
  <si>
    <t>Estudiantes certificados en competencias de formación musical.</t>
  </si>
  <si>
    <t>Se atenderá 1000 estudiantes en la red de escuelas de formación musical.</t>
  </si>
  <si>
    <t>Estudiantes atendidos por la red de escuelas de formación musical.</t>
  </si>
  <si>
    <t>Se implementará en 3 establecimientos educativos oficiales  sistemas de gestión de calidad.</t>
  </si>
  <si>
    <t>Establecimientos educativos que implementan sistemas de gestión de calidad.</t>
  </si>
  <si>
    <t>Mejorar los procesos administrativos y de gestión que contribuyan al logro de un sistema educativo municipal de calidad, efectivo, transparente, equitativo e incluyente</t>
  </si>
  <si>
    <t>Implementación de  sistemas de gestión de calidad en instituciones educativas municipales.</t>
  </si>
  <si>
    <t>Se iniciará en 8 Instituciones Educativas la implementación de sistemas de  gestión de calidad.</t>
  </si>
  <si>
    <t>Establecimientos educativos que inician la implementación de sistemas de gestión de calidad.</t>
  </si>
  <si>
    <t>Se certificará en sistemas de gestión de calidad a 2 Instituciones Educativas oficiales.</t>
  </si>
  <si>
    <t>Instituciones educativas certificadas en sistemas de gestión de calidad.</t>
  </si>
  <si>
    <t xml:space="preserve">Fortalecer el proceso de modernización de la Secretaría de Educación Municipal </t>
  </si>
  <si>
    <t>Se certificará en sistemas de gestión de calidad 3 procesos misionales de la Secretaría de Educación Municipal</t>
  </si>
  <si>
    <t>Procesos misionales de la Secretaría de Educación Municipal certificados.</t>
  </si>
  <si>
    <t xml:space="preserve">Implementar un sistema de información e indicadores de gestión y rendición pública de cuentas de la Secretaría y los Establecimientos Educativos. </t>
  </si>
  <si>
    <t>Se implementará un sistema de rendición pública de cuentas para el 100% de los establecimientos educativos del municipio.</t>
  </si>
  <si>
    <t>Construcción participativa de las políticas educativas a largo plazo para el municipio de Pasto.</t>
  </si>
  <si>
    <t>Se construirá participativamente el Plan Decenal de Educación del Municipio de Pasto.</t>
  </si>
  <si>
    <t>Plan Decenal de educación construido participativamente.</t>
  </si>
  <si>
    <t>OBSERVACIONES</t>
  </si>
  <si>
    <t>Porcentaje de proyectos educativos institucionales reformulados.</t>
  </si>
  <si>
    <t>Proyecto Educativo Rural</t>
  </si>
  <si>
    <t>S.G.P.</t>
  </si>
  <si>
    <t xml:space="preserve"> </t>
  </si>
  <si>
    <t>Establecimientos educativos que realizan rendición pública de cuentas.</t>
  </si>
  <si>
    <t>META PROGRAMADA 2011</t>
  </si>
  <si>
    <t>Presupuesto por Resultados. Municipio de Pasto.  2011</t>
  </si>
  <si>
    <t>RECURSOS ASIGNADOS AL PROGRAMA</t>
  </si>
  <si>
    <t>EJECUCION DEL PROYECTO</t>
  </si>
  <si>
    <t>Fecha de Inicio</t>
  </si>
  <si>
    <t>Fecha de terminación</t>
  </si>
  <si>
    <t>Puntos por área incrementados en pruebas ICFES</t>
  </si>
  <si>
    <t>67.08</t>
  </si>
  <si>
    <t>54.13</t>
  </si>
  <si>
    <t>57.77</t>
  </si>
  <si>
    <t>57.34</t>
  </si>
  <si>
    <t>Docentes vinculados al programa de intercambio en países de habla inglesa</t>
  </si>
  <si>
    <t>Se incorporará las competencias laboralesen 10 de las instituciones educativas oficiales.</t>
  </si>
  <si>
    <t>Población escolar con necesidades educativas especiales.</t>
  </si>
  <si>
    <t>$135,716,000,000 (Incluye: $130,300 millones SGP; $691 millones SGP - PG;  $900 millones recursos propios;  $1,275 millones venta de activos; $2,550 millones gestión de cofinanciación).</t>
  </si>
  <si>
    <t>Fortalecimiento Establecimientos Educativos</t>
  </si>
  <si>
    <t>Implementación y/o apoyo a planes de mejoramiento Establecimientos Educativos</t>
  </si>
  <si>
    <t>Cualificación y Actualización Docente</t>
  </si>
  <si>
    <t>Desarrollo Experiencias Significativas y reconocimiento Mejor Estudiante</t>
  </si>
  <si>
    <t>Investigación Educativa</t>
  </si>
  <si>
    <t>Formación en Competencias Laborales  y Articulación con el munido productivo</t>
  </si>
  <si>
    <t>Implementación Procesos de Lectoescritura</t>
  </si>
  <si>
    <t>Proyecto Nuevas Tecnologías de la Información y la Comunicación</t>
  </si>
  <si>
    <t>Proyecto Seguimiento a la Atención a la Primera Infancia</t>
  </si>
  <si>
    <t>Bibliotecas Públicas para Pasto</t>
  </si>
  <si>
    <t>Solidarios por la Educación de Pasto</t>
  </si>
  <si>
    <t>Mejoramiento Espacios Fisicos Educativos</t>
  </si>
  <si>
    <t>Mingas para el mejoramiento de ambientes escolares</t>
  </si>
  <si>
    <t>Atención Educativa Población Vulnerable</t>
  </si>
  <si>
    <t>Rendición Pública de Cuentas</t>
  </si>
  <si>
    <t>Plan Decenal de Educación de Pasto</t>
  </si>
  <si>
    <t>Enero de 2011</t>
  </si>
  <si>
    <t>Diciembre de 2011</t>
  </si>
  <si>
    <t>Subsecretaría de Calidad (Maricel Cabrera)</t>
  </si>
  <si>
    <t>El Proyecto está desfinanciado por cuanto se requiere apropiar $400.000.000,00  Proyecto Liceo Udenar</t>
  </si>
  <si>
    <t>S.G.P.  PG</t>
  </si>
  <si>
    <t>R.P.</t>
  </si>
  <si>
    <t>Metas cumplidas en los tres primeros años de la administración.  De igual manera se continuará con el proceso gestionando recursos con otras entidades del orden Nacional e Internacional</t>
  </si>
  <si>
    <t>Se gestionará recursos con ONGS, Universidades y otras instituciones</t>
  </si>
  <si>
    <t>Metas como las de intercambio de estudiantes y docentes en paises de habla inglesa están desfinanciadas en $400.000.000,00</t>
  </si>
  <si>
    <t>Se gestionaré el desarrollo del proyecto con ONG`S y Universidades</t>
  </si>
  <si>
    <t>El proyecto no requiere recursos por cuanto consiste en asignar un supervisor para el seguimiento</t>
  </si>
  <si>
    <t>El proyecto está desfinanciado en el proyecto de uso del tiempo libre Carnavalito en $50.000.000,00</t>
  </si>
  <si>
    <t>La meta se cumplió en los 3 primeros años de la administración</t>
  </si>
  <si>
    <t>No es posible adelantar por interposición de acciòn popular por parte de la comunidad</t>
  </si>
  <si>
    <t>S.G.P. R.P.</t>
  </si>
  <si>
    <t>S.G.P. - R.P.</t>
  </si>
  <si>
    <t>Subsecretaría de Cobertura (Maria Elvira de la Espriella)</t>
  </si>
  <si>
    <t>Subsecretaria Administrativa y Financiera (Myriam Rosero Vallejo)</t>
  </si>
  <si>
    <t>No es posible discriminar por metas el proyecto por cuanto en su totalidad se invierte en el pago de la planta docente</t>
  </si>
  <si>
    <t>S.G.P</t>
  </si>
  <si>
    <t>Subsecretarias de Cobertura y Calidad (Maricel Cabrera y M. Elvira de la Espriella)</t>
  </si>
  <si>
    <t>Está pendiente la inversión por parte del MEN de la vigencia 2010</t>
  </si>
  <si>
    <t>Alfabetización para Pasto "Yo si Puedo"</t>
  </si>
  <si>
    <t>Subsecretaria de Cobertura (M. Elvira de la Espriella)</t>
  </si>
  <si>
    <t>Oficina Asesora de Planeación (Patricia Rosas Enríquez)</t>
  </si>
  <si>
    <t>Los recursos se gestionan con el sector privado</t>
  </si>
  <si>
    <t>S.G.P.  R.P.</t>
  </si>
  <si>
    <t>FONADE exige el 40% de cofinanciación por parte de la entidad territorial</t>
  </si>
  <si>
    <t>Se gestionará recursos con el sector solidario del Municipio</t>
  </si>
  <si>
    <t>Está pendiente conocer a través de documento CONPES la asignación para este proyecto</t>
  </si>
  <si>
    <t>El Ministerio de acuerdo al estudio de insuficiencia no asignará recursos para la contratación</t>
  </si>
  <si>
    <t>Esta desfinanciada la meta de la creación del Conservatorio, se necesitaria al menos $200.000.000 para la preinversión</t>
  </si>
  <si>
    <t>Se gestiona los recursos para el proyecto con los establecimientos educativos</t>
  </si>
  <si>
    <t>El proyecto no requiere recursos por cuanto consiste en asignar un  profesional para el desarrollo del proceso</t>
  </si>
  <si>
    <t>Se gestionara recursos con otros sectores</t>
  </si>
  <si>
    <t>La meta del Sistema Tecnológico está desfinanciada en  $55.000.000</t>
  </si>
  <si>
    <t>RP</t>
  </si>
  <si>
    <t>TOTAL  META</t>
  </si>
  <si>
    <t>COSTO TOTAL PROYECTO</t>
  </si>
  <si>
    <t>T  O  T  A  L</t>
  </si>
  <si>
    <r>
      <t xml:space="preserve">Costos del sector educativo en el Municipio de Pasto.
</t>
    </r>
    <r>
      <rPr>
        <b/>
        <sz val="10"/>
        <color indexed="10"/>
        <rFont val="Arial"/>
        <family val="2"/>
      </rPr>
      <t>2010520010207</t>
    </r>
    <r>
      <rPr>
        <sz val="10"/>
        <rFont val="Arial"/>
        <family val="2"/>
      </rPr>
      <t xml:space="preserve">
</t>
    </r>
  </si>
  <si>
    <r>
      <t xml:space="preserve">Administración contratada del servicio educativo en el Municipio de Pasto.
</t>
    </r>
    <r>
      <rPr>
        <b/>
        <sz val="10"/>
        <color indexed="10"/>
        <rFont val="Arial"/>
        <family val="2"/>
      </rPr>
      <t>2010520010205</t>
    </r>
  </si>
  <si>
    <t>Implementación Sistemas de Gestión de Calidad</t>
  </si>
  <si>
    <r>
      <t xml:space="preserve">Fortalecimiento de la red de escuelas de formación musical del Municipio de Pasto. </t>
    </r>
    <r>
      <rPr>
        <b/>
        <sz val="10"/>
        <color indexed="10"/>
        <rFont val="Arial"/>
        <family val="2"/>
      </rPr>
      <t>2011520010012</t>
    </r>
    <r>
      <rPr>
        <sz val="10"/>
        <rFont val="Arial"/>
        <family val="2"/>
      </rPr>
      <t xml:space="preserve">: </t>
    </r>
  </si>
  <si>
    <t>Gestión recursos</t>
  </si>
  <si>
    <r>
      <t xml:space="preserve">Fortalecimiento de proyectos pedagógicos en construcción de ciudadanía en el Municipio de Pasto.
</t>
    </r>
    <r>
      <rPr>
        <b/>
        <sz val="10"/>
        <color indexed="10"/>
        <rFont val="Arial"/>
        <family val="2"/>
      </rPr>
      <t>2011520010013</t>
    </r>
  </si>
  <si>
    <r>
      <t xml:space="preserve">Pasto Bilingüe.
</t>
    </r>
    <r>
      <rPr>
        <b/>
        <sz val="10"/>
        <color indexed="10"/>
        <rFont val="Arial"/>
        <family val="2"/>
      </rPr>
      <t>2011520010014</t>
    </r>
  </si>
  <si>
    <r>
      <t xml:space="preserve">Construcción de siete aulas, una unidad saniataria, un laboratorio y dotación mobiliario escolar en la Institución Educativa Municipal de Obonuco. Municipio de Pasto. </t>
    </r>
    <r>
      <rPr>
        <b/>
        <sz val="10"/>
        <color indexed="10"/>
        <rFont val="Arial"/>
        <family val="2"/>
      </rPr>
      <t xml:space="preserve">2011520010048
</t>
    </r>
  </si>
  <si>
    <t>Aporte Ley 21</t>
  </si>
  <si>
    <r>
      <t xml:space="preserve">Apoyo a la permanencia de estudiantes en las instituciones y centros educativos oficiales del Municipio de Pasto. </t>
    </r>
    <r>
      <rPr>
        <b/>
        <sz val="10"/>
        <color indexed="10"/>
        <rFont val="Arial"/>
        <family val="2"/>
      </rPr>
      <t>2011520010050</t>
    </r>
  </si>
  <si>
    <r>
      <t xml:space="preserve">Fortalecimiento de proyectos pedagógicos en educación para la sexualidad y construcción de ciudadanía en el Municipio de Pasto. </t>
    </r>
    <r>
      <rPr>
        <b/>
        <sz val="10"/>
        <color indexed="10"/>
        <rFont val="Arial"/>
        <family val="2"/>
      </rPr>
      <t>2011520010053</t>
    </r>
    <r>
      <rPr>
        <sz val="10"/>
        <rFont val="Arial"/>
        <family val="2"/>
      </rPr>
      <t xml:space="preserve">
</t>
    </r>
  </si>
  <si>
    <r>
      <t xml:space="preserve">Construcción de 8 aulas, 2 baterías sanitarias y dotación de mobiliario básico escolar en la Institución Educativa Municipal Normal Superior de Pasto. </t>
    </r>
    <r>
      <rPr>
        <b/>
        <sz val="10"/>
        <color indexed="10"/>
        <rFont val="Arial"/>
        <family val="2"/>
      </rPr>
      <t>2011520010072</t>
    </r>
    <r>
      <rPr>
        <sz val="10"/>
        <rFont val="Arial"/>
        <family val="2"/>
      </rPr>
      <t xml:space="preserve">
</t>
    </r>
  </si>
  <si>
    <t>Recursos Ley 21</t>
  </si>
  <si>
    <r>
      <t xml:space="preserve">Recreación y deporte para población en situación de desplazamiento en el Municipio de Pasto.
</t>
    </r>
    <r>
      <rPr>
        <b/>
        <sz val="10"/>
        <color indexed="10"/>
        <rFont val="Arial"/>
        <family val="2"/>
      </rPr>
      <t>2011520010078</t>
    </r>
    <r>
      <rPr>
        <sz val="10"/>
        <rFont val="Arial"/>
        <family val="2"/>
      </rPr>
      <t xml:space="preserve">
</t>
    </r>
  </si>
  <si>
    <r>
      <t xml:space="preserve">Atención a población con necesidades educativas especiales y con capacidades y talentos excepcionales en el Municipio de Pasto.
</t>
    </r>
    <r>
      <rPr>
        <b/>
        <sz val="10"/>
        <color indexed="10"/>
        <rFont val="Arial"/>
        <family val="2"/>
      </rPr>
      <t>2011520010084</t>
    </r>
    <r>
      <rPr>
        <sz val="10"/>
        <rFont val="Arial"/>
        <family val="2"/>
      </rPr>
      <t xml:space="preserve">
</t>
    </r>
  </si>
  <si>
    <r>
      <t xml:space="preserve">Alivio a la canasta educativa en el Municipio de Pasto. </t>
    </r>
    <r>
      <rPr>
        <b/>
        <sz val="10"/>
        <color indexed="10"/>
        <rFont val="Arial"/>
        <family val="2"/>
      </rPr>
      <t xml:space="preserve">2011520010092 </t>
    </r>
  </si>
  <si>
    <r>
      <t xml:space="preserve">Implementación del proyecto PRONIÑO en el Municipio de Pasto. </t>
    </r>
    <r>
      <rPr>
        <b/>
        <sz val="10"/>
        <color indexed="10"/>
        <rFont val="Arial"/>
        <family val="2"/>
      </rPr>
      <t>2011520010094</t>
    </r>
    <r>
      <rPr>
        <sz val="10"/>
        <rFont val="Arial"/>
        <family val="2"/>
      </rPr>
      <t xml:space="preserve">
</t>
    </r>
  </si>
  <si>
    <t>Telefónica y Mpio en especie</t>
  </si>
  <si>
    <r>
      <t xml:space="preserve">Atención educativa a población en condiciones de vulnerabilidad del Municipio de Pasto.
</t>
    </r>
    <r>
      <rPr>
        <b/>
        <sz val="10"/>
        <color indexed="10"/>
        <rFont val="Arial"/>
        <family val="2"/>
      </rPr>
      <t>2011520010097</t>
    </r>
  </si>
  <si>
    <r>
      <t xml:space="preserve">Mejoramiento de espacios físicos educativos del Municipio de Pasto. </t>
    </r>
    <r>
      <rPr>
        <b/>
        <sz val="10"/>
        <color indexed="10"/>
        <rFont val="Arial"/>
        <family val="2"/>
      </rPr>
      <t>2011520010102</t>
    </r>
  </si>
  <si>
    <r>
      <t xml:space="preserve">Implementación del proyecto estratégico - pedagógico y complementario para el fortalecimiento de la calidad educativa y finalización de la construcción del bloque de aulas para la educación básica primaria en el Liceo de la Universidad de Nariño. Municipio de Pasto. </t>
    </r>
    <r>
      <rPr>
        <b/>
        <sz val="10"/>
        <color indexed="10"/>
        <rFont val="Arial"/>
        <family val="2"/>
      </rPr>
      <t>2011520010110</t>
    </r>
  </si>
  <si>
    <r>
      <t xml:space="preserve">Adquisición de lote para mejoramiento de ambientes escolares en la institución educativa municipal Gualmatán Municipio de Pasto. </t>
    </r>
    <r>
      <rPr>
        <b/>
        <sz val="10"/>
        <color indexed="10"/>
        <rFont val="Arial"/>
        <family val="2"/>
      </rPr>
      <t xml:space="preserve">2011520010116
</t>
    </r>
  </si>
  <si>
    <r>
      <t xml:space="preserve">Implementación del proyecto ondas en el Municipio de Pasto.  </t>
    </r>
    <r>
      <rPr>
        <b/>
        <sz val="10"/>
        <color indexed="10"/>
        <rFont val="Arial"/>
        <family val="2"/>
      </rPr>
      <t>2011520010118</t>
    </r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</si>
</sst>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_€;[Red]#,##0.00\ _€"/>
    <numFmt numFmtId="174" formatCode="#,##0.00;[Red]#,##0.00"/>
    <numFmt numFmtId="175" formatCode="#,##0;[Red]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-* #,##0.000\ _€_-;\-* #,##0.000\ _€_-;_-* &quot;-&quot;??\ _€_-;_-@_-"/>
    <numFmt numFmtId="182" formatCode="_-* #,##0.0\ _€_-;\-* #,##0.0\ _€_-;_-* &quot;-&quot;??\ _€_-;_-@_-"/>
    <numFmt numFmtId="183" formatCode="_-* #,##0\ _€_-;\-* #,##0\ _€_-;_-* &quot;-&quot;??\ _€_-;_-@_-"/>
    <numFmt numFmtId="184" formatCode="0.0"/>
    <numFmt numFmtId="185" formatCode="_ * #,##0.00_ ;_ * \-#,##0.00_ ;_ * &quot;-&quot;??_ ;_ @_ "/>
    <numFmt numFmtId="186" formatCode="0.00;[Red]0.00"/>
    <numFmt numFmtId="187" formatCode="0;[Red]0"/>
    <numFmt numFmtId="188" formatCode="#,##0.0\ _€;[Red]#,##0.0\ _€"/>
    <numFmt numFmtId="189" formatCode="#,##0\ _€;[Red]#,##0\ _€"/>
    <numFmt numFmtId="190" formatCode="&quot;$&quot;\ #,##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33" borderId="0" xfId="51" applyFont="1" applyFill="1" applyBorder="1" applyAlignment="1">
      <alignment horizontal="justify" vertical="center" wrapText="1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4" fillId="33" borderId="0" xfId="51" applyFont="1" applyFill="1" applyAlignment="1">
      <alignment horizontal="justify" vertical="center" wrapText="1"/>
      <protection/>
    </xf>
    <xf numFmtId="0" fontId="4" fillId="33" borderId="0" xfId="51" applyFont="1" applyFill="1" applyAlignment="1">
      <alignment horizontal="left" vertical="center" wrapText="1"/>
      <protection/>
    </xf>
    <xf numFmtId="0" fontId="3" fillId="33" borderId="0" xfId="51" applyFont="1" applyFill="1" applyAlignment="1">
      <alignment vertical="center" wrapText="1"/>
      <protection/>
    </xf>
    <xf numFmtId="0" fontId="3" fillId="33" borderId="0" xfId="51" applyFont="1" applyFill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2" fontId="0" fillId="0" borderId="10" xfId="0" applyNumberFormat="1" applyFont="1" applyFill="1" applyBorder="1" applyAlignment="1">
      <alignment horizontal="justify" vertical="center" wrapText="1"/>
    </xf>
    <xf numFmtId="9" fontId="0" fillId="0" borderId="10" xfId="53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46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3" fillId="0" borderId="0" xfId="51" applyFont="1" applyFill="1" applyAlignment="1">
      <alignment horizontal="justify" vertical="center" wrapText="1"/>
      <protection/>
    </xf>
    <xf numFmtId="0" fontId="3" fillId="0" borderId="0" xfId="51" applyFont="1" applyFill="1" applyAlignment="1">
      <alignment wrapText="1"/>
      <protection/>
    </xf>
    <xf numFmtId="0" fontId="3" fillId="0" borderId="0" xfId="51" applyFont="1" applyAlignment="1">
      <alignment horizontal="justify" vertical="center" wrapText="1"/>
      <protection/>
    </xf>
    <xf numFmtId="173" fontId="3" fillId="0" borderId="0" xfId="51" applyNumberFormat="1" applyFont="1" applyAlignment="1">
      <alignment wrapText="1"/>
      <protection/>
    </xf>
    <xf numFmtId="173" fontId="3" fillId="0" borderId="0" xfId="51" applyNumberFormat="1" applyFont="1" applyFill="1" applyAlignment="1">
      <alignment wrapText="1"/>
      <protection/>
    </xf>
    <xf numFmtId="0" fontId="4" fillId="0" borderId="0" xfId="51" applyFont="1" applyFill="1" applyAlignment="1">
      <alignment wrapText="1"/>
      <protection/>
    </xf>
    <xf numFmtId="0" fontId="3" fillId="0" borderId="0" xfId="51" applyFont="1" applyAlignment="1">
      <alignment horizontal="center" wrapText="1"/>
      <protection/>
    </xf>
    <xf numFmtId="0" fontId="3" fillId="0" borderId="0" xfId="51" applyFont="1" applyFill="1" applyAlignment="1">
      <alignment horizont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0" fontId="0" fillId="0" borderId="10" xfId="53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173" fontId="3" fillId="35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173" fontId="0" fillId="2" borderId="12" xfId="0" applyNumberFormat="1" applyFont="1" applyFill="1" applyBorder="1" applyAlignment="1">
      <alignment vertical="center" wrapText="1"/>
    </xf>
    <xf numFmtId="3" fontId="0" fillId="2" borderId="10" xfId="0" applyNumberFormat="1" applyFont="1" applyFill="1" applyBorder="1" applyAlignment="1">
      <alignment vertical="center" wrapText="1"/>
    </xf>
    <xf numFmtId="173" fontId="0" fillId="2" borderId="10" xfId="0" applyNumberFormat="1" applyFont="1" applyFill="1" applyBorder="1" applyAlignment="1">
      <alignment vertical="center" wrapText="1"/>
    </xf>
    <xf numFmtId="173" fontId="0" fillId="2" borderId="12" xfId="0" applyNumberFormat="1" applyFont="1" applyFill="1" applyBorder="1" applyAlignment="1">
      <alignment horizontal="justify" vertical="center" wrapText="1"/>
    </xf>
    <xf numFmtId="173" fontId="0" fillId="2" borderId="10" xfId="0" applyNumberFormat="1" applyFont="1" applyFill="1" applyBorder="1" applyAlignment="1">
      <alignment horizontal="justify" vertical="center" wrapText="1"/>
    </xf>
    <xf numFmtId="183" fontId="0" fillId="2" borderId="10" xfId="46" applyNumberFormat="1" applyFont="1" applyFill="1" applyBorder="1" applyAlignment="1">
      <alignment vertical="center" wrapText="1"/>
    </xf>
    <xf numFmtId="183" fontId="0" fillId="2" borderId="10" xfId="46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173" fontId="0" fillId="2" borderId="13" xfId="0" applyNumberFormat="1" applyFont="1" applyFill="1" applyBorder="1" applyAlignment="1">
      <alignment horizontal="justify" vertical="center" wrapText="1"/>
    </xf>
    <xf numFmtId="173" fontId="0" fillId="2" borderId="14" xfId="0" applyNumberFormat="1" applyFont="1" applyFill="1" applyBorder="1" applyAlignment="1">
      <alignment horizontal="justify" vertical="center" wrapText="1"/>
    </xf>
    <xf numFmtId="0" fontId="0" fillId="8" borderId="12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12" xfId="0" applyFont="1" applyFill="1" applyBorder="1" applyAlignment="1">
      <alignment horizontal="justify" vertical="center" wrapText="1"/>
    </xf>
    <xf numFmtId="173" fontId="0" fillId="8" borderId="12" xfId="0" applyNumberFormat="1" applyFont="1" applyFill="1" applyBorder="1" applyAlignment="1">
      <alignment vertical="center" wrapText="1"/>
    </xf>
    <xf numFmtId="183" fontId="0" fillId="8" borderId="10" xfId="46" applyNumberFormat="1" applyFont="1" applyFill="1" applyBorder="1" applyAlignment="1">
      <alignment vertical="center" wrapText="1"/>
    </xf>
    <xf numFmtId="183" fontId="0" fillId="8" borderId="10" xfId="46" applyNumberFormat="1" applyFont="1" applyFill="1" applyBorder="1" applyAlignment="1">
      <alignment horizontal="center" vertical="center" wrapText="1"/>
    </xf>
    <xf numFmtId="173" fontId="0" fillId="8" borderId="12" xfId="0" applyNumberFormat="1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center" vertical="center"/>
    </xf>
    <xf numFmtId="3" fontId="0" fillId="8" borderId="10" xfId="0" applyNumberFormat="1" applyFont="1" applyFill="1" applyBorder="1" applyAlignment="1">
      <alignment vertical="center" wrapText="1"/>
    </xf>
    <xf numFmtId="189" fontId="5" fillId="36" borderId="15" xfId="51" applyNumberFormat="1" applyFont="1" applyFill="1" applyBorder="1" applyAlignment="1">
      <alignment wrapText="1"/>
      <protection/>
    </xf>
    <xf numFmtId="189" fontId="5" fillId="36" borderId="16" xfId="51" applyNumberFormat="1" applyFont="1" applyFill="1" applyBorder="1" applyAlignment="1">
      <alignment wrapText="1"/>
      <protection/>
    </xf>
    <xf numFmtId="3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173" fontId="0" fillId="8" borderId="10" xfId="0" applyNumberFormat="1" applyFont="1" applyFill="1" applyBorder="1" applyAlignment="1">
      <alignment horizontal="justify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173" fontId="0" fillId="8" borderId="10" xfId="0" applyNumberFormat="1" applyFont="1" applyFill="1" applyBorder="1" applyAlignment="1">
      <alignment horizontal="center" vertical="center" wrapText="1"/>
    </xf>
    <xf numFmtId="173" fontId="0" fillId="8" borderId="12" xfId="0" applyNumberFormat="1" applyFont="1" applyFill="1" applyBorder="1" applyAlignment="1">
      <alignment horizontal="center" vertical="center" wrapText="1"/>
    </xf>
    <xf numFmtId="173" fontId="0" fillId="2" borderId="10" xfId="0" applyNumberFormat="1" applyFont="1" applyFill="1" applyBorder="1" applyAlignment="1">
      <alignment horizontal="center" vertical="center" wrapText="1"/>
    </xf>
    <xf numFmtId="3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justify" vertical="center" wrapText="1"/>
    </xf>
    <xf numFmtId="173" fontId="0" fillId="8" borderId="10" xfId="0" applyNumberFormat="1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2" fontId="0" fillId="0" borderId="13" xfId="0" applyNumberFormat="1" applyFont="1" applyFill="1" applyBorder="1" applyAlignment="1">
      <alignment horizontal="justify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3" fontId="0" fillId="2" borderId="13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justify" vertical="center" wrapText="1"/>
    </xf>
    <xf numFmtId="173" fontId="3" fillId="37" borderId="18" xfId="0" applyNumberFormat="1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3" fontId="0" fillId="37" borderId="17" xfId="0" applyNumberFormat="1" applyFont="1" applyFill="1" applyBorder="1" applyAlignment="1">
      <alignment horizontal="center" vertical="center" wrapText="1"/>
    </xf>
    <xf numFmtId="3" fontId="0" fillId="37" borderId="18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justify" vertical="center" wrapText="1"/>
    </xf>
    <xf numFmtId="2" fontId="0" fillId="0" borderId="11" xfId="0" applyNumberFormat="1" applyFont="1" applyFill="1" applyBorder="1" applyAlignment="1">
      <alignment horizontal="justify" vertical="center" wrapText="1"/>
    </xf>
    <xf numFmtId="2" fontId="0" fillId="0" borderId="19" xfId="0" applyNumberFormat="1" applyFont="1" applyFill="1" applyBorder="1" applyAlignment="1">
      <alignment horizontal="justify" vertical="center" wrapText="1"/>
    </xf>
    <xf numFmtId="2" fontId="0" fillId="0" borderId="20" xfId="0" applyNumberFormat="1" applyFont="1" applyFill="1" applyBorder="1" applyAlignment="1">
      <alignment horizontal="justify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173" fontId="0" fillId="2" borderId="10" xfId="0" applyNumberFormat="1" applyFont="1" applyFill="1" applyBorder="1" applyAlignment="1">
      <alignment horizontal="center" vertical="center" wrapText="1"/>
    </xf>
    <xf numFmtId="173" fontId="0" fillId="2" borderId="12" xfId="0" applyNumberFormat="1" applyFont="1" applyFill="1" applyBorder="1" applyAlignment="1">
      <alignment horizontal="center" vertical="center" wrapText="1"/>
    </xf>
    <xf numFmtId="3" fontId="0" fillId="8" borderId="10" xfId="0" applyNumberFormat="1" applyFont="1" applyFill="1" applyBorder="1" applyAlignment="1">
      <alignment horizontal="center" vertical="center" wrapText="1"/>
    </xf>
    <xf numFmtId="173" fontId="0" fillId="8" borderId="10" xfId="0" applyNumberFormat="1" applyFont="1" applyFill="1" applyBorder="1" applyAlignment="1">
      <alignment horizontal="center" vertical="center" wrapText="1"/>
    </xf>
    <xf numFmtId="173" fontId="0" fillId="8" borderId="12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justify" vertical="center" wrapText="1"/>
    </xf>
    <xf numFmtId="174" fontId="5" fillId="36" borderId="21" xfId="51" applyNumberFormat="1" applyFont="1" applyFill="1" applyBorder="1" applyAlignment="1">
      <alignment horizontal="center" wrapText="1"/>
      <protection/>
    </xf>
    <xf numFmtId="174" fontId="5" fillId="36" borderId="15" xfId="51" applyNumberFormat="1" applyFont="1" applyFill="1" applyBorder="1" applyAlignment="1">
      <alignment horizontal="center" wrapText="1"/>
      <protection/>
    </xf>
    <xf numFmtId="0" fontId="0" fillId="8" borderId="12" xfId="0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2" borderId="22" xfId="0" applyNumberFormat="1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center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173" fontId="0" fillId="8" borderId="10" xfId="0" applyNumberFormat="1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173" fontId="3" fillId="35" borderId="10" xfId="0" applyNumberFormat="1" applyFont="1" applyFill="1" applyBorder="1" applyAlignment="1">
      <alignment horizontal="center" vertical="center" wrapText="1"/>
    </xf>
    <xf numFmtId="173" fontId="3" fillId="35" borderId="11" xfId="0" applyNumberFormat="1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9" fontId="8" fillId="0" borderId="18" xfId="53" applyFont="1" applyFill="1" applyBorder="1" applyAlignment="1">
      <alignment horizontal="center" vertical="center" wrapText="1"/>
    </xf>
    <xf numFmtId="9" fontId="8" fillId="0" borderId="19" xfId="53" applyFont="1" applyFill="1" applyBorder="1" applyAlignment="1">
      <alignment horizontal="center" vertical="center" wrapText="1"/>
    </xf>
    <xf numFmtId="9" fontId="8" fillId="0" borderId="25" xfId="53" applyFont="1" applyFill="1" applyBorder="1" applyAlignment="1">
      <alignment horizontal="center" vertical="center" wrapText="1"/>
    </xf>
    <xf numFmtId="3" fontId="0" fillId="2" borderId="18" xfId="0" applyNumberFormat="1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3" fontId="0" fillId="2" borderId="20" xfId="0" applyNumberFormat="1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5" fillId="41" borderId="29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49" fontId="0" fillId="35" borderId="32" xfId="0" applyNumberFormat="1" applyFont="1" applyFill="1" applyBorder="1" applyAlignment="1">
      <alignment horizontal="center" vertical="center" wrapText="1"/>
    </xf>
    <xf numFmtId="49" fontId="0" fillId="35" borderId="33" xfId="0" applyNumberFormat="1" applyFont="1" applyFill="1" applyBorder="1" applyAlignment="1">
      <alignment horizontal="center" vertical="center" wrapText="1"/>
    </xf>
    <xf numFmtId="49" fontId="0" fillId="35" borderId="34" xfId="0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2" fontId="0" fillId="0" borderId="18" xfId="0" applyNumberFormat="1" applyFont="1" applyFill="1" applyBorder="1" applyAlignment="1">
      <alignment horizontal="justify" vertical="center" wrapText="1"/>
    </xf>
    <xf numFmtId="9" fontId="0" fillId="0" borderId="18" xfId="53" applyFont="1" applyFill="1" applyBorder="1" applyAlignment="1">
      <alignment horizontal="center" vertical="center"/>
    </xf>
    <xf numFmtId="9" fontId="0" fillId="0" borderId="20" xfId="53" applyFont="1" applyFill="1" applyBorder="1" applyAlignment="1">
      <alignment horizontal="center" vertical="center"/>
    </xf>
    <xf numFmtId="9" fontId="0" fillId="0" borderId="11" xfId="53" applyFont="1" applyFill="1" applyBorder="1" applyAlignment="1">
      <alignment horizontal="center" vertical="center" wrapText="1"/>
    </xf>
    <xf numFmtId="9" fontId="0" fillId="0" borderId="20" xfId="53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723900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57900" cy="2066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8"/>
  <sheetViews>
    <sheetView tabSelected="1" zoomScale="65" zoomScaleNormal="65" zoomScalePageLayoutView="0" workbookViewId="0" topLeftCell="D60">
      <selection activeCell="J71" sqref="J71"/>
    </sheetView>
  </sheetViews>
  <sheetFormatPr defaultColWidth="11.421875" defaultRowHeight="12.75"/>
  <cols>
    <col min="1" max="1" width="15.7109375" style="21" customWidth="1"/>
    <col min="2" max="2" width="18.7109375" style="3" customWidth="1"/>
    <col min="3" max="3" width="31.8515625" style="21" customWidth="1"/>
    <col min="4" max="4" width="27.57421875" style="21" customWidth="1"/>
    <col min="5" max="5" width="26.57421875" style="21" customWidth="1"/>
    <col min="6" max="6" width="13.57421875" style="3" customWidth="1"/>
    <col min="7" max="7" width="24.421875" style="3" customWidth="1"/>
    <col min="8" max="8" width="36.7109375" style="3" customWidth="1"/>
    <col min="9" max="9" width="20.7109375" style="3" customWidth="1"/>
    <col min="10" max="10" width="19.140625" style="22" customWidth="1"/>
    <col min="11" max="11" width="12.140625" style="3" bestFit="1" customWidth="1"/>
    <col min="12" max="12" width="20.7109375" style="3" customWidth="1"/>
    <col min="13" max="13" width="21.140625" style="25" customWidth="1"/>
    <col min="14" max="15" width="15.7109375" style="25" customWidth="1"/>
    <col min="16" max="16" width="17.421875" style="3" customWidth="1"/>
    <col min="17" max="17" width="22.28125" style="3" customWidth="1"/>
    <col min="18" max="16384" width="11.421875" style="3" customWidth="1"/>
  </cols>
  <sheetData>
    <row r="1" spans="1:7" ht="15.75">
      <c r="A1" s="134" t="s">
        <v>0</v>
      </c>
      <c r="B1" s="135"/>
      <c r="C1" s="136"/>
      <c r="D1" s="1"/>
      <c r="E1" s="1"/>
      <c r="F1" s="2"/>
      <c r="G1" s="2"/>
    </row>
    <row r="2" spans="1:7" ht="15.75">
      <c r="A2" s="137" t="s">
        <v>164</v>
      </c>
      <c r="B2" s="138"/>
      <c r="C2" s="139"/>
      <c r="D2" s="1"/>
      <c r="E2" s="1"/>
      <c r="F2" s="2"/>
      <c r="G2" s="2"/>
    </row>
    <row r="3" spans="1:67" s="6" customFormat="1" ht="15.75">
      <c r="A3" s="140" t="s">
        <v>1</v>
      </c>
      <c r="B3" s="141"/>
      <c r="C3" s="142"/>
      <c r="D3" s="1"/>
      <c r="E3" s="4"/>
      <c r="F3" s="5"/>
      <c r="G3" s="5"/>
      <c r="H3" s="3"/>
      <c r="I3" s="3"/>
      <c r="J3" s="22"/>
      <c r="K3" s="3"/>
      <c r="L3" s="3"/>
      <c r="M3" s="25"/>
      <c r="N3" s="25"/>
      <c r="O3" s="2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s="6" customFormat="1" ht="16.5" thickBot="1">
      <c r="A4" s="143" t="s">
        <v>2</v>
      </c>
      <c r="B4" s="144"/>
      <c r="C4" s="145"/>
      <c r="D4" s="1"/>
      <c r="E4" s="7"/>
      <c r="H4" s="3" t="s">
        <v>161</v>
      </c>
      <c r="I4" s="3"/>
      <c r="J4" s="22"/>
      <c r="K4" s="3"/>
      <c r="L4" s="3"/>
      <c r="M4" s="25"/>
      <c r="N4" s="25"/>
      <c r="O4" s="2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s="6" customFormat="1" ht="12.75" thickBot="1">
      <c r="A5" s="7"/>
      <c r="C5" s="4"/>
      <c r="D5" s="4"/>
      <c r="E5" s="4"/>
      <c r="F5" s="5"/>
      <c r="G5" s="5"/>
      <c r="H5" s="3"/>
      <c r="I5" s="3"/>
      <c r="J5" s="22"/>
      <c r="K5" s="3"/>
      <c r="L5" s="3"/>
      <c r="M5" s="25"/>
      <c r="N5" s="25"/>
      <c r="O5" s="2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76" s="9" customFormat="1" ht="12.75">
      <c r="A6" s="149" t="s">
        <v>3</v>
      </c>
      <c r="B6" s="115" t="s">
        <v>4</v>
      </c>
      <c r="C6" s="115" t="s">
        <v>5</v>
      </c>
      <c r="D6" s="146" t="s">
        <v>6</v>
      </c>
      <c r="E6" s="146" t="s">
        <v>7</v>
      </c>
      <c r="F6" s="123" t="s">
        <v>163</v>
      </c>
      <c r="G6" s="120" t="s">
        <v>165</v>
      </c>
      <c r="H6" s="120" t="s">
        <v>8</v>
      </c>
      <c r="I6" s="158" t="s">
        <v>9</v>
      </c>
      <c r="J6" s="159"/>
      <c r="K6" s="159"/>
      <c r="L6" s="160"/>
      <c r="M6" s="155" t="s">
        <v>232</v>
      </c>
      <c r="N6" s="120" t="s">
        <v>166</v>
      </c>
      <c r="O6" s="120"/>
      <c r="P6" s="155" t="s">
        <v>10</v>
      </c>
      <c r="Q6" s="152" t="s">
        <v>157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</row>
    <row r="7" spans="1:76" s="10" customFormat="1" ht="12.75">
      <c r="A7" s="150"/>
      <c r="B7" s="116"/>
      <c r="C7" s="116"/>
      <c r="D7" s="147"/>
      <c r="E7" s="147"/>
      <c r="F7" s="124"/>
      <c r="G7" s="121"/>
      <c r="H7" s="121"/>
      <c r="I7" s="118" t="s">
        <v>11</v>
      </c>
      <c r="J7" s="121" t="s">
        <v>12</v>
      </c>
      <c r="K7" s="121"/>
      <c r="L7" s="124" t="s">
        <v>231</v>
      </c>
      <c r="M7" s="156"/>
      <c r="N7" s="121"/>
      <c r="O7" s="121"/>
      <c r="P7" s="156"/>
      <c r="Q7" s="15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s="10" customFormat="1" ht="26.25" thickBot="1">
      <c r="A8" s="151"/>
      <c r="B8" s="117"/>
      <c r="C8" s="117"/>
      <c r="D8" s="148"/>
      <c r="E8" s="29" t="s">
        <v>13</v>
      </c>
      <c r="F8" s="125"/>
      <c r="G8" s="122"/>
      <c r="H8" s="122"/>
      <c r="I8" s="119"/>
      <c r="J8" s="32" t="s">
        <v>14</v>
      </c>
      <c r="K8" s="30" t="s">
        <v>15</v>
      </c>
      <c r="L8" s="125"/>
      <c r="M8" s="157"/>
      <c r="N8" s="31" t="s">
        <v>167</v>
      </c>
      <c r="O8" s="31" t="s">
        <v>168</v>
      </c>
      <c r="P8" s="157"/>
      <c r="Q8" s="154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s="10" customFormat="1" ht="102.75" thickBot="1">
      <c r="A9" s="161" t="s">
        <v>16</v>
      </c>
      <c r="B9" s="164" t="s">
        <v>17</v>
      </c>
      <c r="C9" s="167" t="s">
        <v>18</v>
      </c>
      <c r="D9" s="167" t="s">
        <v>19</v>
      </c>
      <c r="E9" s="170" t="s">
        <v>158</v>
      </c>
      <c r="F9" s="171">
        <v>1</v>
      </c>
      <c r="G9" s="128" t="s">
        <v>177</v>
      </c>
      <c r="H9" s="75" t="s">
        <v>254</v>
      </c>
      <c r="I9" s="76">
        <v>299375000</v>
      </c>
      <c r="J9" s="76"/>
      <c r="K9" s="77"/>
      <c r="L9" s="78">
        <f>J9+I9</f>
        <v>299375000</v>
      </c>
      <c r="M9" s="79">
        <f>L9</f>
        <v>299375000</v>
      </c>
      <c r="N9" s="79" t="str">
        <f>N10</f>
        <v>Enero de 2011</v>
      </c>
      <c r="O9" s="79" t="str">
        <f>O10</f>
        <v>Diciembre de 2011</v>
      </c>
      <c r="P9" s="131" t="s">
        <v>196</v>
      </c>
      <c r="Q9" s="106" t="s">
        <v>197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17" s="11" customFormat="1" ht="38.25" customHeight="1">
      <c r="A10" s="162"/>
      <c r="B10" s="165"/>
      <c r="C10" s="168"/>
      <c r="D10" s="168"/>
      <c r="E10" s="86"/>
      <c r="F10" s="172"/>
      <c r="G10" s="129"/>
      <c r="H10" s="110" t="s">
        <v>179</v>
      </c>
      <c r="I10" s="60">
        <v>0</v>
      </c>
      <c r="J10" s="60"/>
      <c r="K10" s="105" t="s">
        <v>208</v>
      </c>
      <c r="L10" s="60">
        <f>J10+I10</f>
        <v>0</v>
      </c>
      <c r="M10" s="105">
        <f>SUM(L10:L13)</f>
        <v>593000000</v>
      </c>
      <c r="N10" s="105" t="s">
        <v>194</v>
      </c>
      <c r="O10" s="105" t="s">
        <v>195</v>
      </c>
      <c r="P10" s="132"/>
      <c r="Q10" s="107"/>
    </row>
    <row r="11" spans="1:17" s="11" customFormat="1" ht="38.25">
      <c r="A11" s="162"/>
      <c r="B11" s="165"/>
      <c r="C11" s="169"/>
      <c r="D11" s="169"/>
      <c r="E11" s="13" t="s">
        <v>20</v>
      </c>
      <c r="F11" s="14">
        <v>1</v>
      </c>
      <c r="G11" s="129"/>
      <c r="H11" s="100"/>
      <c r="I11" s="61">
        <v>550000000</v>
      </c>
      <c r="J11" s="61"/>
      <c r="K11" s="90"/>
      <c r="L11" s="61">
        <f aca="true" t="shared" si="0" ref="L11:L81">J11+I11</f>
        <v>550000000</v>
      </c>
      <c r="M11" s="90">
        <v>550000000</v>
      </c>
      <c r="N11" s="90"/>
      <c r="O11" s="90"/>
      <c r="P11" s="132"/>
      <c r="Q11" s="107"/>
    </row>
    <row r="12" spans="1:17" s="11" customFormat="1" ht="63.75">
      <c r="A12" s="162"/>
      <c r="B12" s="165"/>
      <c r="C12" s="114" t="s">
        <v>21</v>
      </c>
      <c r="D12" s="113" t="s">
        <v>22</v>
      </c>
      <c r="E12" s="13" t="s">
        <v>23</v>
      </c>
      <c r="F12" s="14">
        <v>1</v>
      </c>
      <c r="G12" s="129"/>
      <c r="H12" s="100"/>
      <c r="I12" s="61">
        <v>20000000</v>
      </c>
      <c r="J12" s="61"/>
      <c r="K12" s="90"/>
      <c r="L12" s="61">
        <f t="shared" si="0"/>
        <v>20000000</v>
      </c>
      <c r="M12" s="90">
        <v>20000000</v>
      </c>
      <c r="N12" s="90"/>
      <c r="O12" s="90"/>
      <c r="P12" s="132"/>
      <c r="Q12" s="107"/>
    </row>
    <row r="13" spans="1:17" s="11" customFormat="1" ht="63.75">
      <c r="A13" s="162"/>
      <c r="B13" s="165"/>
      <c r="C13" s="114"/>
      <c r="D13" s="113"/>
      <c r="E13" s="13" t="s">
        <v>24</v>
      </c>
      <c r="F13" s="14">
        <v>1</v>
      </c>
      <c r="G13" s="129"/>
      <c r="H13" s="100"/>
      <c r="I13" s="61">
        <v>23000000</v>
      </c>
      <c r="J13" s="61"/>
      <c r="K13" s="90"/>
      <c r="L13" s="61">
        <f t="shared" si="0"/>
        <v>23000000</v>
      </c>
      <c r="M13" s="90">
        <v>23000000</v>
      </c>
      <c r="N13" s="90"/>
      <c r="O13" s="90"/>
      <c r="P13" s="133"/>
      <c r="Q13" s="108"/>
    </row>
    <row r="14" spans="1:17" s="11" customFormat="1" ht="12.75" customHeight="1">
      <c r="A14" s="162"/>
      <c r="B14" s="165"/>
      <c r="C14" s="114"/>
      <c r="D14" s="113" t="s">
        <v>25</v>
      </c>
      <c r="E14" s="113" t="s">
        <v>169</v>
      </c>
      <c r="F14" s="27">
        <v>3</v>
      </c>
      <c r="G14" s="129"/>
      <c r="H14" s="109" t="s">
        <v>178</v>
      </c>
      <c r="I14" s="56">
        <v>2500000</v>
      </c>
      <c r="J14" s="56"/>
      <c r="K14" s="93" t="s">
        <v>198</v>
      </c>
      <c r="L14" s="56">
        <f t="shared" si="0"/>
        <v>2500000</v>
      </c>
      <c r="M14" s="93">
        <f>SUM(L14:L21)</f>
        <v>20000000</v>
      </c>
      <c r="N14" s="93" t="s">
        <v>194</v>
      </c>
      <c r="O14" s="93" t="s">
        <v>195</v>
      </c>
      <c r="P14" s="97" t="s">
        <v>196</v>
      </c>
      <c r="Q14" s="104"/>
    </row>
    <row r="15" spans="1:17" s="11" customFormat="1" ht="12.75" customHeight="1">
      <c r="A15" s="162"/>
      <c r="B15" s="165"/>
      <c r="C15" s="114"/>
      <c r="D15" s="113"/>
      <c r="E15" s="113"/>
      <c r="F15" s="27">
        <v>3</v>
      </c>
      <c r="G15" s="129"/>
      <c r="H15" s="109"/>
      <c r="I15" s="56">
        <v>2500000</v>
      </c>
      <c r="J15" s="56"/>
      <c r="K15" s="93"/>
      <c r="L15" s="56">
        <f t="shared" si="0"/>
        <v>2500000</v>
      </c>
      <c r="M15" s="93"/>
      <c r="N15" s="93"/>
      <c r="O15" s="93"/>
      <c r="P15" s="97"/>
      <c r="Q15" s="104"/>
    </row>
    <row r="16" spans="1:17" s="11" customFormat="1" ht="12.75" customHeight="1">
      <c r="A16" s="162"/>
      <c r="B16" s="165"/>
      <c r="C16" s="114"/>
      <c r="D16" s="113"/>
      <c r="E16" s="113"/>
      <c r="F16" s="27">
        <v>3</v>
      </c>
      <c r="G16" s="129"/>
      <c r="H16" s="109"/>
      <c r="I16" s="56">
        <v>2500000</v>
      </c>
      <c r="J16" s="56"/>
      <c r="K16" s="93"/>
      <c r="L16" s="56">
        <f t="shared" si="0"/>
        <v>2500000</v>
      </c>
      <c r="M16" s="93"/>
      <c r="N16" s="93"/>
      <c r="O16" s="93"/>
      <c r="P16" s="97"/>
      <c r="Q16" s="104"/>
    </row>
    <row r="17" spans="1:17" s="11" customFormat="1" ht="12.75" customHeight="1">
      <c r="A17" s="162"/>
      <c r="B17" s="165"/>
      <c r="C17" s="114"/>
      <c r="D17" s="113"/>
      <c r="E17" s="113"/>
      <c r="F17" s="27">
        <v>2</v>
      </c>
      <c r="G17" s="129"/>
      <c r="H17" s="109"/>
      <c r="I17" s="56">
        <v>2500000</v>
      </c>
      <c r="J17" s="56"/>
      <c r="K17" s="93"/>
      <c r="L17" s="56">
        <f t="shared" si="0"/>
        <v>2500000</v>
      </c>
      <c r="M17" s="93"/>
      <c r="N17" s="93"/>
      <c r="O17" s="93"/>
      <c r="P17" s="97"/>
      <c r="Q17" s="104"/>
    </row>
    <row r="18" spans="1:17" s="11" customFormat="1" ht="12.75" customHeight="1">
      <c r="A18" s="162"/>
      <c r="B18" s="165"/>
      <c r="C18" s="114"/>
      <c r="D18" s="113" t="s">
        <v>26</v>
      </c>
      <c r="E18" s="113" t="s">
        <v>27</v>
      </c>
      <c r="F18" s="27" t="s">
        <v>170</v>
      </c>
      <c r="G18" s="129"/>
      <c r="H18" s="109"/>
      <c r="I18" s="56">
        <v>2500000</v>
      </c>
      <c r="J18" s="56"/>
      <c r="K18" s="93"/>
      <c r="L18" s="56">
        <f t="shared" si="0"/>
        <v>2500000</v>
      </c>
      <c r="M18" s="93">
        <v>10000000</v>
      </c>
      <c r="N18" s="93"/>
      <c r="O18" s="93"/>
      <c r="P18" s="97"/>
      <c r="Q18" s="104"/>
    </row>
    <row r="19" spans="1:17" s="11" customFormat="1" ht="12.75" customHeight="1">
      <c r="A19" s="162"/>
      <c r="B19" s="165"/>
      <c r="C19" s="114"/>
      <c r="D19" s="113"/>
      <c r="E19" s="113"/>
      <c r="F19" s="27" t="s">
        <v>171</v>
      </c>
      <c r="G19" s="129"/>
      <c r="H19" s="109"/>
      <c r="I19" s="56">
        <v>2500000</v>
      </c>
      <c r="J19" s="56"/>
      <c r="K19" s="93"/>
      <c r="L19" s="56">
        <f t="shared" si="0"/>
        <v>2500000</v>
      </c>
      <c r="M19" s="93"/>
      <c r="N19" s="93"/>
      <c r="O19" s="93"/>
      <c r="P19" s="97"/>
      <c r="Q19" s="104"/>
    </row>
    <row r="20" spans="1:17" s="11" customFormat="1" ht="12.75" customHeight="1">
      <c r="A20" s="162"/>
      <c r="B20" s="165"/>
      <c r="C20" s="114"/>
      <c r="D20" s="113"/>
      <c r="E20" s="113"/>
      <c r="F20" s="27" t="s">
        <v>172</v>
      </c>
      <c r="G20" s="129"/>
      <c r="H20" s="109"/>
      <c r="I20" s="56">
        <v>2500000</v>
      </c>
      <c r="J20" s="56"/>
      <c r="K20" s="93"/>
      <c r="L20" s="56">
        <f t="shared" si="0"/>
        <v>2500000</v>
      </c>
      <c r="M20" s="93"/>
      <c r="N20" s="93"/>
      <c r="O20" s="93"/>
      <c r="P20" s="97"/>
      <c r="Q20" s="104"/>
    </row>
    <row r="21" spans="1:17" s="11" customFormat="1" ht="12.75" customHeight="1">
      <c r="A21" s="162"/>
      <c r="B21" s="165"/>
      <c r="C21" s="114"/>
      <c r="D21" s="113"/>
      <c r="E21" s="113"/>
      <c r="F21" s="27" t="s">
        <v>173</v>
      </c>
      <c r="G21" s="129"/>
      <c r="H21" s="109"/>
      <c r="I21" s="56">
        <v>2500000</v>
      </c>
      <c r="J21" s="56"/>
      <c r="K21" s="93"/>
      <c r="L21" s="56">
        <f t="shared" si="0"/>
        <v>2500000</v>
      </c>
      <c r="M21" s="93"/>
      <c r="N21" s="93"/>
      <c r="O21" s="93"/>
      <c r="P21" s="97"/>
      <c r="Q21" s="104"/>
    </row>
    <row r="22" spans="1:17" s="11" customFormat="1" ht="89.25">
      <c r="A22" s="162"/>
      <c r="B22" s="165"/>
      <c r="C22" s="114" t="s">
        <v>28</v>
      </c>
      <c r="D22" s="13" t="s">
        <v>29</v>
      </c>
      <c r="E22" s="13" t="s">
        <v>30</v>
      </c>
      <c r="F22" s="14">
        <v>0.7</v>
      </c>
      <c r="G22" s="129"/>
      <c r="H22" s="100" t="s">
        <v>180</v>
      </c>
      <c r="I22" s="61">
        <v>0</v>
      </c>
      <c r="J22" s="61"/>
      <c r="K22" s="90"/>
      <c r="L22" s="61">
        <f t="shared" si="0"/>
        <v>0</v>
      </c>
      <c r="M22" s="90">
        <f>SUM(L22:L24)</f>
        <v>0</v>
      </c>
      <c r="N22" s="90"/>
      <c r="O22" s="90"/>
      <c r="P22" s="96" t="s">
        <v>196</v>
      </c>
      <c r="Q22" s="92" t="s">
        <v>200</v>
      </c>
    </row>
    <row r="23" spans="1:17" s="11" customFormat="1" ht="114.75">
      <c r="A23" s="162"/>
      <c r="B23" s="165"/>
      <c r="C23" s="114"/>
      <c r="D23" s="13" t="s">
        <v>31</v>
      </c>
      <c r="E23" s="13" t="s">
        <v>32</v>
      </c>
      <c r="F23" s="14">
        <v>1</v>
      </c>
      <c r="G23" s="129"/>
      <c r="H23" s="100"/>
      <c r="I23" s="61">
        <v>0</v>
      </c>
      <c r="J23" s="61"/>
      <c r="K23" s="90"/>
      <c r="L23" s="61">
        <f t="shared" si="0"/>
        <v>0</v>
      </c>
      <c r="M23" s="90">
        <v>0</v>
      </c>
      <c r="N23" s="90"/>
      <c r="O23" s="90"/>
      <c r="P23" s="96"/>
      <c r="Q23" s="92"/>
    </row>
    <row r="24" spans="1:17" s="11" customFormat="1" ht="63.75">
      <c r="A24" s="162"/>
      <c r="B24" s="165"/>
      <c r="C24" s="114"/>
      <c r="D24" s="13" t="s">
        <v>33</v>
      </c>
      <c r="E24" s="13" t="s">
        <v>34</v>
      </c>
      <c r="F24" s="14">
        <v>0.5</v>
      </c>
      <c r="G24" s="129"/>
      <c r="H24" s="100"/>
      <c r="I24" s="61">
        <v>0</v>
      </c>
      <c r="J24" s="61"/>
      <c r="K24" s="90"/>
      <c r="L24" s="61">
        <f t="shared" si="0"/>
        <v>0</v>
      </c>
      <c r="M24" s="90">
        <v>0</v>
      </c>
      <c r="N24" s="90"/>
      <c r="O24" s="90"/>
      <c r="P24" s="96"/>
      <c r="Q24" s="92"/>
    </row>
    <row r="25" spans="1:17" s="11" customFormat="1" ht="76.5">
      <c r="A25" s="162"/>
      <c r="B25" s="165"/>
      <c r="C25" s="114"/>
      <c r="D25" s="13" t="s">
        <v>35</v>
      </c>
      <c r="E25" s="13" t="s">
        <v>36</v>
      </c>
      <c r="F25" s="15">
        <v>3</v>
      </c>
      <c r="G25" s="129"/>
      <c r="H25" s="101" t="s">
        <v>181</v>
      </c>
      <c r="I25" s="56">
        <v>10000000</v>
      </c>
      <c r="J25" s="56"/>
      <c r="K25" s="93" t="s">
        <v>199</v>
      </c>
      <c r="L25" s="56">
        <f t="shared" si="0"/>
        <v>10000000</v>
      </c>
      <c r="M25" s="93">
        <f>SUM(L25:L27)</f>
        <v>30000000</v>
      </c>
      <c r="N25" s="93" t="s">
        <v>194</v>
      </c>
      <c r="O25" s="93" t="s">
        <v>195</v>
      </c>
      <c r="P25" s="97" t="s">
        <v>196</v>
      </c>
      <c r="Q25" s="99"/>
    </row>
    <row r="26" spans="1:17" s="11" customFormat="1" ht="38.25">
      <c r="A26" s="162"/>
      <c r="B26" s="165"/>
      <c r="C26" s="114"/>
      <c r="D26" s="13" t="s">
        <v>37</v>
      </c>
      <c r="E26" s="13" t="s">
        <v>38</v>
      </c>
      <c r="F26" s="15">
        <v>10</v>
      </c>
      <c r="G26" s="129"/>
      <c r="H26" s="101"/>
      <c r="I26" s="56">
        <v>10000000</v>
      </c>
      <c r="J26" s="56"/>
      <c r="K26" s="93"/>
      <c r="L26" s="56">
        <f t="shared" si="0"/>
        <v>10000000</v>
      </c>
      <c r="M26" s="93">
        <v>10000000</v>
      </c>
      <c r="N26" s="93"/>
      <c r="O26" s="93"/>
      <c r="P26" s="97"/>
      <c r="Q26" s="99"/>
    </row>
    <row r="27" spans="1:17" s="11" customFormat="1" ht="76.5">
      <c r="A27" s="162"/>
      <c r="B27" s="165"/>
      <c r="C27" s="114"/>
      <c r="D27" s="13" t="s">
        <v>39</v>
      </c>
      <c r="E27" s="13" t="s">
        <v>40</v>
      </c>
      <c r="F27" s="15">
        <v>37</v>
      </c>
      <c r="G27" s="129"/>
      <c r="H27" s="101"/>
      <c r="I27" s="56">
        <v>10000000</v>
      </c>
      <c r="J27" s="56"/>
      <c r="K27" s="93"/>
      <c r="L27" s="56">
        <f t="shared" si="0"/>
        <v>10000000</v>
      </c>
      <c r="M27" s="93">
        <v>10000000</v>
      </c>
      <c r="N27" s="93"/>
      <c r="O27" s="93"/>
      <c r="P27" s="97"/>
      <c r="Q27" s="99"/>
    </row>
    <row r="28" spans="1:17" s="11" customFormat="1" ht="38.25">
      <c r="A28" s="162"/>
      <c r="B28" s="165"/>
      <c r="C28" s="114"/>
      <c r="D28" s="13" t="s">
        <v>41</v>
      </c>
      <c r="E28" s="13" t="s">
        <v>42</v>
      </c>
      <c r="F28" s="15">
        <v>1</v>
      </c>
      <c r="G28" s="129"/>
      <c r="H28" s="100" t="s">
        <v>182</v>
      </c>
      <c r="I28" s="61">
        <v>0</v>
      </c>
      <c r="J28" s="61"/>
      <c r="K28" s="90"/>
      <c r="L28" s="61">
        <f t="shared" si="0"/>
        <v>0</v>
      </c>
      <c r="M28" s="90">
        <f>SUM(L28:L29)</f>
        <v>0</v>
      </c>
      <c r="N28" s="90" t="s">
        <v>194</v>
      </c>
      <c r="O28" s="90" t="s">
        <v>195</v>
      </c>
      <c r="P28" s="96" t="s">
        <v>196</v>
      </c>
      <c r="Q28" s="98" t="s">
        <v>201</v>
      </c>
    </row>
    <row r="29" spans="1:17" s="11" customFormat="1" ht="51">
      <c r="A29" s="162"/>
      <c r="B29" s="165"/>
      <c r="C29" s="114"/>
      <c r="D29" s="13" t="s">
        <v>43</v>
      </c>
      <c r="E29" s="13" t="s">
        <v>44</v>
      </c>
      <c r="F29" s="15">
        <v>0</v>
      </c>
      <c r="G29" s="129"/>
      <c r="H29" s="100"/>
      <c r="I29" s="61">
        <v>0</v>
      </c>
      <c r="J29" s="61"/>
      <c r="K29" s="90"/>
      <c r="L29" s="61">
        <f t="shared" si="0"/>
        <v>0</v>
      </c>
      <c r="M29" s="90">
        <v>0</v>
      </c>
      <c r="N29" s="90"/>
      <c r="O29" s="90"/>
      <c r="P29" s="96"/>
      <c r="Q29" s="98"/>
    </row>
    <row r="30" spans="1:17" s="11" customFormat="1" ht="38.25">
      <c r="A30" s="162"/>
      <c r="B30" s="165"/>
      <c r="C30" s="114"/>
      <c r="D30" s="13" t="s">
        <v>45</v>
      </c>
      <c r="E30" s="13" t="s">
        <v>46</v>
      </c>
      <c r="F30" s="15">
        <v>153</v>
      </c>
      <c r="G30" s="129"/>
      <c r="H30" s="80" t="s">
        <v>256</v>
      </c>
      <c r="I30" s="56">
        <v>10000000</v>
      </c>
      <c r="J30" s="56"/>
      <c r="K30" s="56" t="s">
        <v>199</v>
      </c>
      <c r="L30" s="56">
        <f t="shared" si="0"/>
        <v>10000000</v>
      </c>
      <c r="M30" s="56">
        <f>L30</f>
        <v>10000000</v>
      </c>
      <c r="N30" s="56" t="s">
        <v>194</v>
      </c>
      <c r="O30" s="56" t="s">
        <v>195</v>
      </c>
      <c r="P30" s="62" t="s">
        <v>196</v>
      </c>
      <c r="Q30" s="45"/>
    </row>
    <row r="31" spans="1:17" s="11" customFormat="1" ht="76.5">
      <c r="A31" s="162"/>
      <c r="B31" s="165"/>
      <c r="C31" s="114" t="s">
        <v>47</v>
      </c>
      <c r="D31" s="13" t="s">
        <v>48</v>
      </c>
      <c r="E31" s="13" t="s">
        <v>49</v>
      </c>
      <c r="F31" s="14">
        <v>0.9</v>
      </c>
      <c r="G31" s="129"/>
      <c r="H31" s="100" t="s">
        <v>240</v>
      </c>
      <c r="I31" s="61">
        <v>5000000</v>
      </c>
      <c r="J31" s="61"/>
      <c r="K31" s="90" t="s">
        <v>199</v>
      </c>
      <c r="L31" s="61">
        <f t="shared" si="0"/>
        <v>5000000</v>
      </c>
      <c r="M31" s="90">
        <f>SUM(L31:L36)</f>
        <v>35000000</v>
      </c>
      <c r="N31" s="90" t="s">
        <v>194</v>
      </c>
      <c r="O31" s="90" t="s">
        <v>195</v>
      </c>
      <c r="P31" s="96" t="s">
        <v>196</v>
      </c>
      <c r="Q31" s="98" t="s">
        <v>202</v>
      </c>
    </row>
    <row r="32" spans="1:17" s="11" customFormat="1" ht="89.25">
      <c r="A32" s="162"/>
      <c r="B32" s="165"/>
      <c r="C32" s="114"/>
      <c r="D32" s="13" t="s">
        <v>50</v>
      </c>
      <c r="E32" s="13" t="s">
        <v>51</v>
      </c>
      <c r="F32" s="16">
        <v>20</v>
      </c>
      <c r="G32" s="129"/>
      <c r="H32" s="100"/>
      <c r="I32" s="61">
        <v>0</v>
      </c>
      <c r="J32" s="61"/>
      <c r="K32" s="90"/>
      <c r="L32" s="61">
        <f t="shared" si="0"/>
        <v>0</v>
      </c>
      <c r="M32" s="90">
        <v>0</v>
      </c>
      <c r="N32" s="90"/>
      <c r="O32" s="90"/>
      <c r="P32" s="96"/>
      <c r="Q32" s="98"/>
    </row>
    <row r="33" spans="1:17" s="11" customFormat="1" ht="76.5">
      <c r="A33" s="162"/>
      <c r="B33" s="165"/>
      <c r="C33" s="114"/>
      <c r="D33" s="13" t="s">
        <v>52</v>
      </c>
      <c r="E33" s="13" t="s">
        <v>174</v>
      </c>
      <c r="F33" s="15">
        <v>1</v>
      </c>
      <c r="G33" s="129"/>
      <c r="H33" s="100"/>
      <c r="I33" s="61">
        <v>0</v>
      </c>
      <c r="J33" s="61"/>
      <c r="K33" s="90"/>
      <c r="L33" s="61">
        <f t="shared" si="0"/>
        <v>0</v>
      </c>
      <c r="M33" s="90">
        <v>0</v>
      </c>
      <c r="N33" s="90"/>
      <c r="O33" s="90"/>
      <c r="P33" s="96"/>
      <c r="Q33" s="98"/>
    </row>
    <row r="34" spans="1:17" s="11" customFormat="1" ht="63.75">
      <c r="A34" s="162"/>
      <c r="B34" s="165"/>
      <c r="C34" s="114"/>
      <c r="D34" s="13" t="s">
        <v>53</v>
      </c>
      <c r="E34" s="13" t="s">
        <v>54</v>
      </c>
      <c r="F34" s="14">
        <v>1</v>
      </c>
      <c r="G34" s="129"/>
      <c r="H34" s="100"/>
      <c r="I34" s="61">
        <v>10000000</v>
      </c>
      <c r="J34" s="61"/>
      <c r="K34" s="90"/>
      <c r="L34" s="61">
        <f t="shared" si="0"/>
        <v>10000000</v>
      </c>
      <c r="M34" s="90">
        <v>10000000</v>
      </c>
      <c r="N34" s="90"/>
      <c r="O34" s="90"/>
      <c r="P34" s="96"/>
      <c r="Q34" s="98"/>
    </row>
    <row r="35" spans="1:17" s="11" customFormat="1" ht="25.5">
      <c r="A35" s="162"/>
      <c r="B35" s="165"/>
      <c r="C35" s="114"/>
      <c r="D35" s="113" t="s">
        <v>55</v>
      </c>
      <c r="E35" s="13" t="s">
        <v>56</v>
      </c>
      <c r="F35" s="15">
        <v>0</v>
      </c>
      <c r="G35" s="129"/>
      <c r="H35" s="100"/>
      <c r="I35" s="61">
        <v>15000000</v>
      </c>
      <c r="J35" s="61"/>
      <c r="K35" s="90"/>
      <c r="L35" s="61">
        <f t="shared" si="0"/>
        <v>15000000</v>
      </c>
      <c r="M35" s="90">
        <v>5000000</v>
      </c>
      <c r="N35" s="90"/>
      <c r="O35" s="90"/>
      <c r="P35" s="96"/>
      <c r="Q35" s="98"/>
    </row>
    <row r="36" spans="1:17" s="11" customFormat="1" ht="25.5">
      <c r="A36" s="162"/>
      <c r="B36" s="165"/>
      <c r="C36" s="114"/>
      <c r="D36" s="113"/>
      <c r="E36" s="13" t="s">
        <v>57</v>
      </c>
      <c r="F36" s="15">
        <v>0</v>
      </c>
      <c r="G36" s="129"/>
      <c r="H36" s="100"/>
      <c r="I36" s="61">
        <v>5000000</v>
      </c>
      <c r="J36" s="61"/>
      <c r="K36" s="90"/>
      <c r="L36" s="61">
        <f t="shared" si="0"/>
        <v>5000000</v>
      </c>
      <c r="M36" s="90">
        <v>5000000</v>
      </c>
      <c r="N36" s="90"/>
      <c r="O36" s="90"/>
      <c r="P36" s="96"/>
      <c r="Q36" s="98"/>
    </row>
    <row r="37" spans="1:17" s="11" customFormat="1" ht="63.75">
      <c r="A37" s="162"/>
      <c r="B37" s="165"/>
      <c r="C37" s="114" t="s">
        <v>58</v>
      </c>
      <c r="D37" s="13" t="s">
        <v>175</v>
      </c>
      <c r="E37" s="13" t="s">
        <v>59</v>
      </c>
      <c r="F37" s="14">
        <v>1</v>
      </c>
      <c r="G37" s="129"/>
      <c r="H37" s="101" t="s">
        <v>183</v>
      </c>
      <c r="I37" s="56">
        <v>5000000</v>
      </c>
      <c r="J37" s="56"/>
      <c r="K37" s="93" t="s">
        <v>199</v>
      </c>
      <c r="L37" s="56">
        <f t="shared" si="0"/>
        <v>5000000</v>
      </c>
      <c r="M37" s="93">
        <f>SUM(L37:L41)</f>
        <v>50000000</v>
      </c>
      <c r="N37" s="93" t="s">
        <v>194</v>
      </c>
      <c r="O37" s="93" t="s">
        <v>195</v>
      </c>
      <c r="P37" s="97" t="s">
        <v>196</v>
      </c>
      <c r="Q37" s="99"/>
    </row>
    <row r="38" spans="1:17" s="11" customFormat="1" ht="63.75">
      <c r="A38" s="162"/>
      <c r="B38" s="165"/>
      <c r="C38" s="114"/>
      <c r="D38" s="13" t="s">
        <v>60</v>
      </c>
      <c r="E38" s="13" t="s">
        <v>61</v>
      </c>
      <c r="F38" s="15">
        <v>10</v>
      </c>
      <c r="G38" s="129"/>
      <c r="H38" s="101"/>
      <c r="I38" s="56">
        <v>10000000</v>
      </c>
      <c r="J38" s="56"/>
      <c r="K38" s="93"/>
      <c r="L38" s="56">
        <f t="shared" si="0"/>
        <v>10000000</v>
      </c>
      <c r="M38" s="93">
        <v>10000000</v>
      </c>
      <c r="N38" s="93"/>
      <c r="O38" s="93"/>
      <c r="P38" s="97"/>
      <c r="Q38" s="99"/>
    </row>
    <row r="39" spans="1:17" s="11" customFormat="1" ht="76.5">
      <c r="A39" s="162"/>
      <c r="B39" s="165"/>
      <c r="C39" s="114"/>
      <c r="D39" s="13" t="s">
        <v>62</v>
      </c>
      <c r="E39" s="13" t="s">
        <v>63</v>
      </c>
      <c r="F39" s="15">
        <v>37</v>
      </c>
      <c r="G39" s="129"/>
      <c r="H39" s="101"/>
      <c r="I39" s="56">
        <v>20000000</v>
      </c>
      <c r="J39" s="56"/>
      <c r="K39" s="93"/>
      <c r="L39" s="56">
        <f t="shared" si="0"/>
        <v>20000000</v>
      </c>
      <c r="M39" s="93">
        <v>20000000</v>
      </c>
      <c r="N39" s="93"/>
      <c r="O39" s="93"/>
      <c r="P39" s="97"/>
      <c r="Q39" s="99"/>
    </row>
    <row r="40" spans="1:17" s="11" customFormat="1" ht="63.75">
      <c r="A40" s="162"/>
      <c r="B40" s="165"/>
      <c r="C40" s="114"/>
      <c r="D40" s="13" t="s">
        <v>64</v>
      </c>
      <c r="E40" s="13" t="s">
        <v>65</v>
      </c>
      <c r="F40" s="15">
        <v>12</v>
      </c>
      <c r="G40" s="129"/>
      <c r="H40" s="101"/>
      <c r="I40" s="56">
        <v>10000000</v>
      </c>
      <c r="J40" s="56"/>
      <c r="K40" s="93"/>
      <c r="L40" s="56">
        <f t="shared" si="0"/>
        <v>10000000</v>
      </c>
      <c r="M40" s="93">
        <v>10000000</v>
      </c>
      <c r="N40" s="93"/>
      <c r="O40" s="93"/>
      <c r="P40" s="97"/>
      <c r="Q40" s="99"/>
    </row>
    <row r="41" spans="1:17" s="11" customFormat="1" ht="63.75">
      <c r="A41" s="162"/>
      <c r="B41" s="165"/>
      <c r="C41" s="114"/>
      <c r="D41" s="13" t="s">
        <v>66</v>
      </c>
      <c r="E41" s="13" t="s">
        <v>67</v>
      </c>
      <c r="F41" s="14">
        <v>1</v>
      </c>
      <c r="G41" s="129"/>
      <c r="H41" s="101"/>
      <c r="I41" s="56">
        <v>5000000</v>
      </c>
      <c r="J41" s="56"/>
      <c r="K41" s="93"/>
      <c r="L41" s="56">
        <f t="shared" si="0"/>
        <v>5000000</v>
      </c>
      <c r="M41" s="93">
        <v>5000000</v>
      </c>
      <c r="N41" s="93"/>
      <c r="O41" s="93"/>
      <c r="P41" s="97"/>
      <c r="Q41" s="99"/>
    </row>
    <row r="42" spans="1:17" s="11" customFormat="1" ht="102">
      <c r="A42" s="162"/>
      <c r="B42" s="165"/>
      <c r="C42" s="12" t="s">
        <v>68</v>
      </c>
      <c r="D42" s="13" t="s">
        <v>69</v>
      </c>
      <c r="E42" s="13" t="s">
        <v>70</v>
      </c>
      <c r="F42" s="15">
        <v>0</v>
      </c>
      <c r="G42" s="129"/>
      <c r="H42" s="58" t="s">
        <v>184</v>
      </c>
      <c r="I42" s="61">
        <v>0</v>
      </c>
      <c r="J42" s="61"/>
      <c r="K42" s="61"/>
      <c r="L42" s="61">
        <f t="shared" si="0"/>
        <v>0</v>
      </c>
      <c r="M42" s="61">
        <f>L42</f>
        <v>0</v>
      </c>
      <c r="N42" s="61" t="s">
        <v>194</v>
      </c>
      <c r="O42" s="61" t="s">
        <v>195</v>
      </c>
      <c r="P42" s="34" t="s">
        <v>196</v>
      </c>
      <c r="Q42" s="33" t="s">
        <v>203</v>
      </c>
    </row>
    <row r="43" spans="1:17" s="11" customFormat="1" ht="76.5">
      <c r="A43" s="162"/>
      <c r="B43" s="165"/>
      <c r="C43" s="114" t="s">
        <v>71</v>
      </c>
      <c r="D43" s="13" t="s">
        <v>72</v>
      </c>
      <c r="E43" s="13" t="s">
        <v>73</v>
      </c>
      <c r="F43" s="14">
        <v>0.5</v>
      </c>
      <c r="G43" s="129"/>
      <c r="H43" s="101" t="s">
        <v>185</v>
      </c>
      <c r="I43" s="56">
        <v>5000000</v>
      </c>
      <c r="J43" s="56"/>
      <c r="K43" s="93" t="s">
        <v>230</v>
      </c>
      <c r="L43" s="56">
        <f t="shared" si="0"/>
        <v>5000000</v>
      </c>
      <c r="M43" s="93">
        <f>SUM(L43:L46)</f>
        <v>50000000</v>
      </c>
      <c r="N43" s="93" t="s">
        <v>194</v>
      </c>
      <c r="O43" s="93" t="s">
        <v>195</v>
      </c>
      <c r="P43" s="97" t="s">
        <v>196</v>
      </c>
      <c r="Q43" s="99" t="s">
        <v>229</v>
      </c>
    </row>
    <row r="44" spans="1:17" s="11" customFormat="1" ht="63.75">
      <c r="A44" s="162"/>
      <c r="B44" s="165"/>
      <c r="C44" s="114"/>
      <c r="D44" s="13" t="s">
        <v>74</v>
      </c>
      <c r="E44" s="13" t="s">
        <v>75</v>
      </c>
      <c r="F44" s="14">
        <v>1</v>
      </c>
      <c r="G44" s="129"/>
      <c r="H44" s="101"/>
      <c r="I44" s="56">
        <v>0</v>
      </c>
      <c r="J44" s="56"/>
      <c r="K44" s="93"/>
      <c r="L44" s="56">
        <f t="shared" si="0"/>
        <v>0</v>
      </c>
      <c r="M44" s="93">
        <v>0</v>
      </c>
      <c r="N44" s="93"/>
      <c r="O44" s="93"/>
      <c r="P44" s="97"/>
      <c r="Q44" s="99"/>
    </row>
    <row r="45" spans="1:17" s="11" customFormat="1" ht="25.5">
      <c r="A45" s="162"/>
      <c r="B45" s="165"/>
      <c r="C45" s="114"/>
      <c r="D45" s="13" t="s">
        <v>76</v>
      </c>
      <c r="E45" s="13" t="s">
        <v>77</v>
      </c>
      <c r="F45" s="15">
        <v>20</v>
      </c>
      <c r="G45" s="129"/>
      <c r="H45" s="101"/>
      <c r="I45" s="56">
        <v>0</v>
      </c>
      <c r="J45" s="56"/>
      <c r="K45" s="93"/>
      <c r="L45" s="56">
        <f t="shared" si="0"/>
        <v>0</v>
      </c>
      <c r="M45" s="93">
        <v>0</v>
      </c>
      <c r="N45" s="93"/>
      <c r="O45" s="93"/>
      <c r="P45" s="97"/>
      <c r="Q45" s="99"/>
    </row>
    <row r="46" spans="1:17" s="11" customFormat="1" ht="76.5">
      <c r="A46" s="162"/>
      <c r="B46" s="165"/>
      <c r="C46" s="114"/>
      <c r="D46" s="13" t="s">
        <v>78</v>
      </c>
      <c r="E46" s="13" t="s">
        <v>79</v>
      </c>
      <c r="F46" s="15">
        <v>0</v>
      </c>
      <c r="G46" s="129"/>
      <c r="H46" s="101"/>
      <c r="I46" s="56">
        <v>45000000</v>
      </c>
      <c r="J46" s="56"/>
      <c r="K46" s="93"/>
      <c r="L46" s="56">
        <f t="shared" si="0"/>
        <v>45000000</v>
      </c>
      <c r="M46" s="93">
        <v>45000000</v>
      </c>
      <c r="N46" s="93"/>
      <c r="O46" s="93"/>
      <c r="P46" s="97"/>
      <c r="Q46" s="99"/>
    </row>
    <row r="47" spans="1:17" s="11" customFormat="1" ht="63.75">
      <c r="A47" s="162"/>
      <c r="B47" s="165"/>
      <c r="C47" s="12" t="s">
        <v>80</v>
      </c>
      <c r="D47" s="13" t="s">
        <v>81</v>
      </c>
      <c r="E47" s="13" t="s">
        <v>82</v>
      </c>
      <c r="F47" s="14">
        <v>1</v>
      </c>
      <c r="G47" s="129"/>
      <c r="H47" s="58" t="s">
        <v>186</v>
      </c>
      <c r="I47" s="61">
        <v>0</v>
      </c>
      <c r="J47" s="61"/>
      <c r="K47" s="61"/>
      <c r="L47" s="61">
        <f t="shared" si="0"/>
        <v>0</v>
      </c>
      <c r="M47" s="61">
        <f>L47</f>
        <v>0</v>
      </c>
      <c r="N47" s="61" t="s">
        <v>194</v>
      </c>
      <c r="O47" s="61" t="s">
        <v>195</v>
      </c>
      <c r="P47" s="34"/>
      <c r="Q47" s="33" t="s">
        <v>204</v>
      </c>
    </row>
    <row r="48" spans="1:17" s="11" customFormat="1" ht="63.75">
      <c r="A48" s="162"/>
      <c r="B48" s="165"/>
      <c r="C48" s="114" t="s">
        <v>83</v>
      </c>
      <c r="D48" s="84" t="s">
        <v>84</v>
      </c>
      <c r="E48" s="84" t="s">
        <v>85</v>
      </c>
      <c r="F48" s="173">
        <v>1</v>
      </c>
      <c r="G48" s="129"/>
      <c r="H48" s="57" t="s">
        <v>244</v>
      </c>
      <c r="I48" s="56">
        <v>25906500</v>
      </c>
      <c r="J48" s="56"/>
      <c r="K48" s="56"/>
      <c r="L48" s="56">
        <f t="shared" si="0"/>
        <v>25906500</v>
      </c>
      <c r="M48" s="56">
        <f>L48</f>
        <v>25906500</v>
      </c>
      <c r="N48" s="56" t="s">
        <v>194</v>
      </c>
      <c r="O48" s="56" t="s">
        <v>195</v>
      </c>
      <c r="P48" s="46" t="s">
        <v>196</v>
      </c>
      <c r="Q48" s="45" t="s">
        <v>205</v>
      </c>
    </row>
    <row r="49" spans="1:17" s="11" customFormat="1" ht="63.75">
      <c r="A49" s="162"/>
      <c r="B49" s="165"/>
      <c r="C49" s="114"/>
      <c r="D49" s="86"/>
      <c r="E49" s="86"/>
      <c r="F49" s="174"/>
      <c r="G49" s="129"/>
      <c r="H49" s="57" t="s">
        <v>247</v>
      </c>
      <c r="I49" s="56">
        <v>306370800</v>
      </c>
      <c r="J49" s="56"/>
      <c r="K49" s="56"/>
      <c r="L49" s="56">
        <f t="shared" si="0"/>
        <v>306370800</v>
      </c>
      <c r="M49" s="56"/>
      <c r="N49" s="56"/>
      <c r="O49" s="56"/>
      <c r="P49" s="46"/>
      <c r="Q49" s="45"/>
    </row>
    <row r="50" spans="1:17" s="11" customFormat="1" ht="63.75">
      <c r="A50" s="162"/>
      <c r="B50" s="165"/>
      <c r="C50" s="114"/>
      <c r="D50" s="13" t="s">
        <v>86</v>
      </c>
      <c r="E50" s="13" t="s">
        <v>87</v>
      </c>
      <c r="F50" s="17">
        <v>1</v>
      </c>
      <c r="G50" s="129"/>
      <c r="H50" s="100" t="s">
        <v>239</v>
      </c>
      <c r="I50" s="61">
        <v>43255000</v>
      </c>
      <c r="J50" s="61"/>
      <c r="K50" s="90" t="s">
        <v>230</v>
      </c>
      <c r="L50" s="61">
        <f t="shared" si="0"/>
        <v>43255000</v>
      </c>
      <c r="M50" s="90">
        <f>SUM(L50:L51)</f>
        <v>94024250</v>
      </c>
      <c r="N50" s="90" t="s">
        <v>194</v>
      </c>
      <c r="O50" s="90" t="s">
        <v>195</v>
      </c>
      <c r="P50" s="96" t="s">
        <v>196</v>
      </c>
      <c r="Q50" s="98"/>
    </row>
    <row r="51" spans="1:17" s="11" customFormat="1" ht="51">
      <c r="A51" s="162"/>
      <c r="B51" s="165"/>
      <c r="C51" s="12" t="s">
        <v>88</v>
      </c>
      <c r="D51" s="13" t="s">
        <v>89</v>
      </c>
      <c r="E51" s="13" t="s">
        <v>90</v>
      </c>
      <c r="F51" s="17">
        <v>0</v>
      </c>
      <c r="G51" s="129"/>
      <c r="H51" s="100"/>
      <c r="I51" s="61">
        <f>94024250-43255000</f>
        <v>50769250</v>
      </c>
      <c r="J51" s="61"/>
      <c r="K51" s="90"/>
      <c r="L51" s="61">
        <f t="shared" si="0"/>
        <v>50769250</v>
      </c>
      <c r="M51" s="90">
        <v>5000000</v>
      </c>
      <c r="N51" s="90"/>
      <c r="O51" s="90"/>
      <c r="P51" s="96"/>
      <c r="Q51" s="98"/>
    </row>
    <row r="52" spans="1:17" s="11" customFormat="1" ht="38.25">
      <c r="A52" s="162"/>
      <c r="B52" s="165"/>
      <c r="C52" s="114" t="s">
        <v>91</v>
      </c>
      <c r="D52" s="13" t="s">
        <v>92</v>
      </c>
      <c r="E52" s="13" t="s">
        <v>93</v>
      </c>
      <c r="F52" s="15">
        <v>0</v>
      </c>
      <c r="G52" s="129"/>
      <c r="H52" s="101" t="s">
        <v>187</v>
      </c>
      <c r="I52" s="56">
        <v>0</v>
      </c>
      <c r="J52" s="56"/>
      <c r="K52" s="93"/>
      <c r="L52" s="56">
        <f t="shared" si="0"/>
        <v>0</v>
      </c>
      <c r="M52" s="93">
        <f>SUM(L52:L53)</f>
        <v>0</v>
      </c>
      <c r="N52" s="93"/>
      <c r="O52" s="93"/>
      <c r="P52" s="97"/>
      <c r="Q52" s="47" t="s">
        <v>206</v>
      </c>
    </row>
    <row r="53" spans="1:17" s="11" customFormat="1" ht="51">
      <c r="A53" s="162"/>
      <c r="B53" s="166"/>
      <c r="C53" s="114"/>
      <c r="D53" s="13" t="s">
        <v>94</v>
      </c>
      <c r="E53" s="13" t="s">
        <v>95</v>
      </c>
      <c r="F53" s="15">
        <v>1</v>
      </c>
      <c r="G53" s="129"/>
      <c r="H53" s="101"/>
      <c r="I53" s="56">
        <v>0</v>
      </c>
      <c r="J53" s="56"/>
      <c r="K53" s="93"/>
      <c r="L53" s="56">
        <f t="shared" si="0"/>
        <v>0</v>
      </c>
      <c r="M53" s="93">
        <v>0</v>
      </c>
      <c r="N53" s="93"/>
      <c r="O53" s="93"/>
      <c r="P53" s="97"/>
      <c r="Q53" s="48" t="s">
        <v>207</v>
      </c>
    </row>
    <row r="54" spans="1:17" s="11" customFormat="1" ht="89.25">
      <c r="A54" s="162"/>
      <c r="B54" s="111" t="s">
        <v>96</v>
      </c>
      <c r="C54" s="114" t="s">
        <v>97</v>
      </c>
      <c r="D54" s="13" t="s">
        <v>98</v>
      </c>
      <c r="E54" s="13" t="s">
        <v>99</v>
      </c>
      <c r="F54" s="14">
        <v>1</v>
      </c>
      <c r="G54" s="129"/>
      <c r="H54" s="58" t="s">
        <v>249</v>
      </c>
      <c r="I54" s="61">
        <v>1177995000</v>
      </c>
      <c r="J54" s="61"/>
      <c r="K54" s="36" t="s">
        <v>209</v>
      </c>
      <c r="L54" s="61">
        <f t="shared" si="0"/>
        <v>1177995000</v>
      </c>
      <c r="M54" s="61">
        <f>SUM(L54)</f>
        <v>1177995000</v>
      </c>
      <c r="N54" s="61" t="s">
        <v>194</v>
      </c>
      <c r="O54" s="61" t="s">
        <v>195</v>
      </c>
      <c r="P54" s="37" t="s">
        <v>210</v>
      </c>
      <c r="Q54" s="35"/>
    </row>
    <row r="55" spans="1:17" s="11" customFormat="1" ht="39" customHeight="1">
      <c r="A55" s="162"/>
      <c r="B55" s="111"/>
      <c r="C55" s="114"/>
      <c r="D55" s="113" t="s">
        <v>100</v>
      </c>
      <c r="E55" s="13" t="s">
        <v>101</v>
      </c>
      <c r="F55" s="18">
        <v>38.8</v>
      </c>
      <c r="G55" s="129"/>
      <c r="H55" s="101" t="s">
        <v>234</v>
      </c>
      <c r="I55" s="56">
        <v>122045827653</v>
      </c>
      <c r="J55" s="56"/>
      <c r="K55" s="93" t="s">
        <v>160</v>
      </c>
      <c r="L55" s="56">
        <f t="shared" si="0"/>
        <v>122045827653</v>
      </c>
      <c r="M55" s="93">
        <f>SUM(L55:L57)</f>
        <v>122045827653</v>
      </c>
      <c r="N55" s="93" t="s">
        <v>194</v>
      </c>
      <c r="O55" s="93" t="s">
        <v>195</v>
      </c>
      <c r="P55" s="94" t="s">
        <v>211</v>
      </c>
      <c r="Q55" s="95" t="s">
        <v>212</v>
      </c>
    </row>
    <row r="56" spans="1:17" s="11" customFormat="1" ht="34.5" customHeight="1">
      <c r="A56" s="162"/>
      <c r="B56" s="111"/>
      <c r="C56" s="114"/>
      <c r="D56" s="113"/>
      <c r="E56" s="13" t="s">
        <v>102</v>
      </c>
      <c r="F56" s="18">
        <v>50.95</v>
      </c>
      <c r="G56" s="129"/>
      <c r="H56" s="101"/>
      <c r="I56" s="56"/>
      <c r="J56" s="56"/>
      <c r="K56" s="93"/>
      <c r="L56" s="56">
        <f t="shared" si="0"/>
        <v>0</v>
      </c>
      <c r="M56" s="93"/>
      <c r="N56" s="93"/>
      <c r="O56" s="93"/>
      <c r="P56" s="94"/>
      <c r="Q56" s="95"/>
    </row>
    <row r="57" spans="1:17" s="11" customFormat="1" ht="51">
      <c r="A57" s="162"/>
      <c r="B57" s="111"/>
      <c r="C57" s="114"/>
      <c r="D57" s="13" t="s">
        <v>103</v>
      </c>
      <c r="E57" s="13" t="s">
        <v>104</v>
      </c>
      <c r="F57" s="18">
        <v>5.58</v>
      </c>
      <c r="G57" s="129"/>
      <c r="H57" s="101"/>
      <c r="I57" s="56"/>
      <c r="J57" s="56"/>
      <c r="K57" s="93"/>
      <c r="L57" s="56">
        <f t="shared" si="0"/>
        <v>0</v>
      </c>
      <c r="M57" s="93"/>
      <c r="N57" s="93"/>
      <c r="O57" s="93"/>
      <c r="P57" s="94"/>
      <c r="Q57" s="95"/>
    </row>
    <row r="58" spans="1:17" s="11" customFormat="1" ht="38.25">
      <c r="A58" s="162"/>
      <c r="B58" s="111"/>
      <c r="C58" s="114"/>
      <c r="D58" s="13"/>
      <c r="E58" s="13"/>
      <c r="F58" s="18"/>
      <c r="G58" s="129"/>
      <c r="H58" s="57" t="s">
        <v>250</v>
      </c>
      <c r="I58" s="56">
        <v>23000000</v>
      </c>
      <c r="J58" s="56">
        <f>35687000+58509671</f>
        <v>94196671</v>
      </c>
      <c r="K58" s="56" t="s">
        <v>251</v>
      </c>
      <c r="L58" s="56">
        <f>J58+I58</f>
        <v>117196671</v>
      </c>
      <c r="M58" s="56"/>
      <c r="N58" s="56"/>
      <c r="O58" s="56"/>
      <c r="P58" s="63"/>
      <c r="Q58" s="64"/>
    </row>
    <row r="59" spans="1:17" s="11" customFormat="1" ht="76.5">
      <c r="A59" s="162"/>
      <c r="B59" s="111"/>
      <c r="C59" s="114"/>
      <c r="D59" s="13" t="s">
        <v>105</v>
      </c>
      <c r="E59" s="13" t="s">
        <v>106</v>
      </c>
      <c r="F59" s="28">
        <v>0.9873</v>
      </c>
      <c r="G59" s="129"/>
      <c r="H59" s="58" t="s">
        <v>235</v>
      </c>
      <c r="I59" s="61">
        <v>1468106830</v>
      </c>
      <c r="J59" s="61"/>
      <c r="K59" s="61" t="s">
        <v>213</v>
      </c>
      <c r="L59" s="61">
        <f t="shared" si="0"/>
        <v>1468106830</v>
      </c>
      <c r="M59" s="61">
        <f aca="true" t="shared" si="1" ref="M59:M70">L59</f>
        <v>1468106830</v>
      </c>
      <c r="N59" s="61" t="s">
        <v>194</v>
      </c>
      <c r="O59" s="61" t="s">
        <v>195</v>
      </c>
      <c r="P59" s="65" t="s">
        <v>210</v>
      </c>
      <c r="Q59" s="38"/>
    </row>
    <row r="60" spans="1:17" s="11" customFormat="1" ht="63.75">
      <c r="A60" s="162"/>
      <c r="B60" s="111"/>
      <c r="C60" s="114" t="s">
        <v>107</v>
      </c>
      <c r="D60" s="113" t="s">
        <v>108</v>
      </c>
      <c r="E60" s="113" t="s">
        <v>109</v>
      </c>
      <c r="F60" s="126">
        <v>6701</v>
      </c>
      <c r="G60" s="129"/>
      <c r="H60" s="57" t="s">
        <v>159</v>
      </c>
      <c r="I60" s="56">
        <v>600000000</v>
      </c>
      <c r="J60" s="56"/>
      <c r="K60" s="56" t="s">
        <v>160</v>
      </c>
      <c r="L60" s="56">
        <f t="shared" si="0"/>
        <v>600000000</v>
      </c>
      <c r="M60" s="56">
        <f t="shared" si="1"/>
        <v>600000000</v>
      </c>
      <c r="N60" s="56" t="s">
        <v>194</v>
      </c>
      <c r="O60" s="56" t="s">
        <v>195</v>
      </c>
      <c r="P60" s="57" t="s">
        <v>214</v>
      </c>
      <c r="Q60" s="51" t="s">
        <v>215</v>
      </c>
    </row>
    <row r="61" spans="1:17" s="11" customFormat="1" ht="51">
      <c r="A61" s="162"/>
      <c r="B61" s="111"/>
      <c r="C61" s="114"/>
      <c r="D61" s="113"/>
      <c r="E61" s="113"/>
      <c r="F61" s="127"/>
      <c r="G61" s="129"/>
      <c r="H61" s="57" t="s">
        <v>252</v>
      </c>
      <c r="I61" s="56">
        <v>117689930</v>
      </c>
      <c r="J61" s="56"/>
      <c r="K61" s="56"/>
      <c r="L61" s="56">
        <f t="shared" si="0"/>
        <v>117689930</v>
      </c>
      <c r="M61" s="56"/>
      <c r="N61" s="56"/>
      <c r="O61" s="56"/>
      <c r="P61" s="57"/>
      <c r="Q61" s="51"/>
    </row>
    <row r="62" spans="1:17" s="11" customFormat="1" ht="38.25">
      <c r="A62" s="162"/>
      <c r="B62" s="111"/>
      <c r="C62" s="114"/>
      <c r="D62" s="13" t="s">
        <v>110</v>
      </c>
      <c r="E62" s="13" t="s">
        <v>111</v>
      </c>
      <c r="F62" s="15">
        <v>500</v>
      </c>
      <c r="G62" s="129"/>
      <c r="H62" s="58" t="s">
        <v>216</v>
      </c>
      <c r="I62" s="61">
        <v>30000000</v>
      </c>
      <c r="J62" s="61"/>
      <c r="K62" s="61" t="s">
        <v>199</v>
      </c>
      <c r="L62" s="61">
        <f t="shared" si="0"/>
        <v>30000000</v>
      </c>
      <c r="M62" s="61">
        <f t="shared" si="1"/>
        <v>30000000</v>
      </c>
      <c r="N62" s="61" t="s">
        <v>194</v>
      </c>
      <c r="O62" s="61" t="s">
        <v>195</v>
      </c>
      <c r="P62" s="39" t="s">
        <v>217</v>
      </c>
      <c r="Q62" s="38"/>
    </row>
    <row r="63" spans="1:17" s="11" customFormat="1" ht="63.75">
      <c r="A63" s="162"/>
      <c r="B63" s="111"/>
      <c r="C63" s="12" t="s">
        <v>112</v>
      </c>
      <c r="D63" s="13" t="s">
        <v>113</v>
      </c>
      <c r="E63" s="13" t="s">
        <v>114</v>
      </c>
      <c r="F63" s="15">
        <v>1000</v>
      </c>
      <c r="G63" s="129"/>
      <c r="H63" s="57" t="s">
        <v>243</v>
      </c>
      <c r="I63" s="56">
        <v>287175000</v>
      </c>
      <c r="J63" s="56"/>
      <c r="K63" s="56" t="s">
        <v>160</v>
      </c>
      <c r="L63" s="56">
        <f t="shared" si="0"/>
        <v>287175000</v>
      </c>
      <c r="M63" s="56">
        <f t="shared" si="1"/>
        <v>287175000</v>
      </c>
      <c r="N63" s="49" t="s">
        <v>194</v>
      </c>
      <c r="O63" s="50" t="s">
        <v>195</v>
      </c>
      <c r="P63" s="59" t="s">
        <v>217</v>
      </c>
      <c r="Q63" s="51"/>
    </row>
    <row r="64" spans="1:17" s="11" customFormat="1" ht="76.5">
      <c r="A64" s="162"/>
      <c r="B64" s="111"/>
      <c r="C64" s="12" t="s">
        <v>115</v>
      </c>
      <c r="D64" s="13" t="s">
        <v>116</v>
      </c>
      <c r="E64" s="13" t="s">
        <v>117</v>
      </c>
      <c r="F64" s="14">
        <v>0.5</v>
      </c>
      <c r="G64" s="129"/>
      <c r="H64" s="58" t="s">
        <v>188</v>
      </c>
      <c r="I64" s="61">
        <v>0</v>
      </c>
      <c r="J64" s="61"/>
      <c r="K64" s="36"/>
      <c r="L64" s="61">
        <f t="shared" si="0"/>
        <v>0</v>
      </c>
      <c r="M64" s="61">
        <f t="shared" si="1"/>
        <v>0</v>
      </c>
      <c r="N64" s="40" t="s">
        <v>194</v>
      </c>
      <c r="O64" s="41" t="s">
        <v>195</v>
      </c>
      <c r="P64" s="39" t="s">
        <v>218</v>
      </c>
      <c r="Q64" s="38" t="s">
        <v>219</v>
      </c>
    </row>
    <row r="65" spans="1:17" s="11" customFormat="1" ht="51">
      <c r="A65" s="162"/>
      <c r="B65" s="111"/>
      <c r="C65" s="114" t="s">
        <v>118</v>
      </c>
      <c r="D65" s="84" t="s">
        <v>119</v>
      </c>
      <c r="E65" s="84" t="s">
        <v>120</v>
      </c>
      <c r="F65" s="87">
        <v>1</v>
      </c>
      <c r="G65" s="129"/>
      <c r="H65" s="57" t="s">
        <v>189</v>
      </c>
      <c r="I65" s="56">
        <v>1600000000</v>
      </c>
      <c r="J65" s="56"/>
      <c r="K65" s="52" t="s">
        <v>220</v>
      </c>
      <c r="L65" s="56">
        <f t="shared" si="0"/>
        <v>1600000000</v>
      </c>
      <c r="M65" s="56">
        <f t="shared" si="1"/>
        <v>1600000000</v>
      </c>
      <c r="N65" s="53" t="s">
        <v>194</v>
      </c>
      <c r="O65" s="53" t="s">
        <v>195</v>
      </c>
      <c r="P65" s="59" t="s">
        <v>218</v>
      </c>
      <c r="Q65" s="48" t="s">
        <v>221</v>
      </c>
    </row>
    <row r="66" spans="1:17" s="11" customFormat="1" ht="76.5">
      <c r="A66" s="162"/>
      <c r="B66" s="111"/>
      <c r="C66" s="114"/>
      <c r="D66" s="85"/>
      <c r="E66" s="85"/>
      <c r="F66" s="88"/>
      <c r="G66" s="129"/>
      <c r="H66" s="57" t="s">
        <v>245</v>
      </c>
      <c r="I66" s="56">
        <v>266342001</v>
      </c>
      <c r="J66" s="56">
        <v>532299167</v>
      </c>
      <c r="K66" s="62" t="s">
        <v>246</v>
      </c>
      <c r="L66" s="56">
        <f t="shared" si="0"/>
        <v>798641168</v>
      </c>
      <c r="M66" s="56">
        <f t="shared" si="1"/>
        <v>798641168</v>
      </c>
      <c r="N66" s="53"/>
      <c r="O66" s="53"/>
      <c r="P66" s="59"/>
      <c r="Q66" s="48"/>
    </row>
    <row r="67" spans="1:17" s="11" customFormat="1" ht="38.25">
      <c r="A67" s="162"/>
      <c r="B67" s="111"/>
      <c r="C67" s="114"/>
      <c r="D67" s="85"/>
      <c r="E67" s="85"/>
      <c r="F67" s="88"/>
      <c r="G67" s="129"/>
      <c r="H67" s="82" t="s">
        <v>253</v>
      </c>
      <c r="I67" s="56">
        <v>722329555</v>
      </c>
      <c r="J67" s="56">
        <v>1096402000</v>
      </c>
      <c r="K67" s="81" t="s">
        <v>246</v>
      </c>
      <c r="L67" s="56">
        <f>J67+I67</f>
        <v>1818731555</v>
      </c>
      <c r="M67" s="56">
        <f>L67</f>
        <v>1818731555</v>
      </c>
      <c r="N67" s="53"/>
      <c r="O67" s="53"/>
      <c r="P67" s="59"/>
      <c r="Q67" s="48"/>
    </row>
    <row r="68" spans="1:17" s="11" customFormat="1" ht="63.75">
      <c r="A68" s="162"/>
      <c r="B68" s="111"/>
      <c r="C68" s="114"/>
      <c r="D68" s="85"/>
      <c r="E68" s="85"/>
      <c r="F68" s="88"/>
      <c r="G68" s="129"/>
      <c r="H68" s="68" t="s">
        <v>255</v>
      </c>
      <c r="I68" s="66">
        <v>21125000</v>
      </c>
      <c r="J68" s="66"/>
      <c r="K68" s="67"/>
      <c r="L68" s="66">
        <f>J68+I68</f>
        <v>21125000</v>
      </c>
      <c r="M68" s="66">
        <f>L68</f>
        <v>21125000</v>
      </c>
      <c r="N68" s="53"/>
      <c r="O68" s="53"/>
      <c r="P68" s="69"/>
      <c r="Q68" s="48"/>
    </row>
    <row r="69" spans="1:17" s="11" customFormat="1" ht="76.5">
      <c r="A69" s="162"/>
      <c r="B69" s="111"/>
      <c r="C69" s="114"/>
      <c r="D69" s="86"/>
      <c r="E69" s="86"/>
      <c r="F69" s="89"/>
      <c r="G69" s="129"/>
      <c r="H69" s="83" t="s">
        <v>241</v>
      </c>
      <c r="I69" s="56">
        <v>2</v>
      </c>
      <c r="J69" s="56">
        <v>467761109</v>
      </c>
      <c r="K69" s="57" t="s">
        <v>242</v>
      </c>
      <c r="L69" s="56">
        <f>J69+I69</f>
        <v>467761111</v>
      </c>
      <c r="M69" s="56">
        <f t="shared" si="1"/>
        <v>467761111</v>
      </c>
      <c r="N69" s="53"/>
      <c r="O69" s="53"/>
      <c r="P69" s="59"/>
      <c r="Q69" s="48"/>
    </row>
    <row r="70" spans="1:17" s="11" customFormat="1" ht="89.25">
      <c r="A70" s="162"/>
      <c r="B70" s="111"/>
      <c r="C70" s="114"/>
      <c r="D70" s="13" t="s">
        <v>121</v>
      </c>
      <c r="E70" s="13" t="s">
        <v>122</v>
      </c>
      <c r="F70" s="14">
        <v>1</v>
      </c>
      <c r="G70" s="129"/>
      <c r="H70" s="58" t="s">
        <v>190</v>
      </c>
      <c r="I70" s="61">
        <v>0</v>
      </c>
      <c r="J70" s="61">
        <v>3.33333333333332E+25</v>
      </c>
      <c r="K70" s="36"/>
      <c r="L70" s="61">
        <f t="shared" si="0"/>
        <v>3.33333333333332E+25</v>
      </c>
      <c r="M70" s="61">
        <f t="shared" si="1"/>
        <v>3.33333333333332E+25</v>
      </c>
      <c r="N70" s="36" t="s">
        <v>194</v>
      </c>
      <c r="O70" s="36" t="s">
        <v>195</v>
      </c>
      <c r="P70" s="39" t="s">
        <v>218</v>
      </c>
      <c r="Q70" s="35" t="s">
        <v>222</v>
      </c>
    </row>
    <row r="71" spans="1:17" s="11" customFormat="1" ht="38.25">
      <c r="A71" s="162"/>
      <c r="B71" s="111"/>
      <c r="C71" s="114" t="s">
        <v>123</v>
      </c>
      <c r="D71" s="113" t="s">
        <v>124</v>
      </c>
      <c r="E71" s="13" t="s">
        <v>176</v>
      </c>
      <c r="F71" s="15">
        <v>1007</v>
      </c>
      <c r="G71" s="129"/>
      <c r="H71" s="101" t="s">
        <v>248</v>
      </c>
      <c r="I71" s="56">
        <v>100000000</v>
      </c>
      <c r="J71" s="56"/>
      <c r="K71" s="93" t="s">
        <v>160</v>
      </c>
      <c r="L71" s="56">
        <f t="shared" si="0"/>
        <v>100000000</v>
      </c>
      <c r="M71" s="93">
        <f>SUM(L71:L72)</f>
        <v>236549800</v>
      </c>
      <c r="N71" s="93" t="s">
        <v>194</v>
      </c>
      <c r="O71" s="93" t="s">
        <v>195</v>
      </c>
      <c r="P71" s="97" t="s">
        <v>217</v>
      </c>
      <c r="Q71" s="95" t="s">
        <v>223</v>
      </c>
    </row>
    <row r="72" spans="1:17" s="11" customFormat="1" ht="25.5">
      <c r="A72" s="162"/>
      <c r="B72" s="111"/>
      <c r="C72" s="114"/>
      <c r="D72" s="113"/>
      <c r="E72" s="13" t="s">
        <v>125</v>
      </c>
      <c r="F72" s="15">
        <v>120</v>
      </c>
      <c r="G72" s="129"/>
      <c r="H72" s="101"/>
      <c r="I72" s="56">
        <v>136549800</v>
      </c>
      <c r="J72" s="56"/>
      <c r="K72" s="93"/>
      <c r="L72" s="56">
        <f t="shared" si="0"/>
        <v>136549800</v>
      </c>
      <c r="M72" s="93">
        <v>71017230</v>
      </c>
      <c r="N72" s="93"/>
      <c r="O72" s="93"/>
      <c r="P72" s="97"/>
      <c r="Q72" s="95"/>
    </row>
    <row r="73" spans="1:17" s="11" customFormat="1" ht="25.5">
      <c r="A73" s="162"/>
      <c r="B73" s="111"/>
      <c r="C73" s="114"/>
      <c r="D73" s="13" t="s">
        <v>126</v>
      </c>
      <c r="E73" s="13" t="s">
        <v>127</v>
      </c>
      <c r="F73" s="15">
        <v>400</v>
      </c>
      <c r="G73" s="129"/>
      <c r="H73" s="100" t="s">
        <v>191</v>
      </c>
      <c r="I73" s="61">
        <v>0</v>
      </c>
      <c r="J73" s="61"/>
      <c r="K73" s="90"/>
      <c r="L73" s="61">
        <f t="shared" si="0"/>
        <v>0</v>
      </c>
      <c r="M73" s="90">
        <f>SUM(L73:L74)</f>
        <v>0</v>
      </c>
      <c r="N73" s="90" t="s">
        <v>194</v>
      </c>
      <c r="O73" s="90" t="s">
        <v>195</v>
      </c>
      <c r="P73" s="96" t="s">
        <v>217</v>
      </c>
      <c r="Q73" s="92" t="s">
        <v>224</v>
      </c>
    </row>
    <row r="74" spans="1:17" s="11" customFormat="1" ht="38.25">
      <c r="A74" s="162"/>
      <c r="B74" s="111"/>
      <c r="C74" s="114"/>
      <c r="D74" s="13" t="s">
        <v>128</v>
      </c>
      <c r="E74" s="13" t="s">
        <v>129</v>
      </c>
      <c r="F74" s="15">
        <v>4998</v>
      </c>
      <c r="G74" s="129"/>
      <c r="H74" s="100"/>
      <c r="I74" s="61"/>
      <c r="J74" s="61"/>
      <c r="K74" s="90"/>
      <c r="L74" s="61">
        <f t="shared" si="0"/>
        <v>0</v>
      </c>
      <c r="M74" s="90"/>
      <c r="N74" s="90"/>
      <c r="O74" s="90"/>
      <c r="P74" s="96"/>
      <c r="Q74" s="92"/>
    </row>
    <row r="75" spans="1:17" s="11" customFormat="1" ht="51">
      <c r="A75" s="162"/>
      <c r="B75" s="111"/>
      <c r="C75" s="114" t="s">
        <v>130</v>
      </c>
      <c r="D75" s="13" t="s">
        <v>131</v>
      </c>
      <c r="E75" s="13" t="s">
        <v>132</v>
      </c>
      <c r="F75" s="15">
        <v>6</v>
      </c>
      <c r="G75" s="129"/>
      <c r="H75" s="101" t="s">
        <v>237</v>
      </c>
      <c r="I75" s="56">
        <f>267191667-10000000</f>
        <v>257191667</v>
      </c>
      <c r="J75" s="56"/>
      <c r="K75" s="93" t="s">
        <v>238</v>
      </c>
      <c r="L75" s="56">
        <f t="shared" si="0"/>
        <v>257191667</v>
      </c>
      <c r="M75" s="93">
        <f>SUM(L75:L79)</f>
        <v>849191667</v>
      </c>
      <c r="N75" s="93" t="s">
        <v>194</v>
      </c>
      <c r="O75" s="93" t="s">
        <v>195</v>
      </c>
      <c r="P75" s="94" t="s">
        <v>217</v>
      </c>
      <c r="Q75" s="95" t="s">
        <v>225</v>
      </c>
    </row>
    <row r="76" spans="1:17" s="11" customFormat="1" ht="25.5">
      <c r="A76" s="162"/>
      <c r="B76" s="111"/>
      <c r="C76" s="114"/>
      <c r="D76" s="13" t="s">
        <v>133</v>
      </c>
      <c r="E76" s="13" t="s">
        <v>134</v>
      </c>
      <c r="F76" s="15">
        <v>0</v>
      </c>
      <c r="G76" s="129"/>
      <c r="H76" s="101"/>
      <c r="I76" s="56">
        <v>0</v>
      </c>
      <c r="J76" s="56"/>
      <c r="K76" s="93"/>
      <c r="L76" s="56">
        <f t="shared" si="0"/>
        <v>0</v>
      </c>
      <c r="M76" s="93">
        <v>0</v>
      </c>
      <c r="N76" s="93"/>
      <c r="O76" s="93"/>
      <c r="P76" s="94"/>
      <c r="Q76" s="95"/>
    </row>
    <row r="77" spans="1:17" s="11" customFormat="1" ht="25.5">
      <c r="A77" s="162"/>
      <c r="B77" s="111"/>
      <c r="C77" s="114"/>
      <c r="D77" s="13" t="s">
        <v>135</v>
      </c>
      <c r="E77" s="13" t="s">
        <v>136</v>
      </c>
      <c r="F77" s="15">
        <v>1</v>
      </c>
      <c r="G77" s="129"/>
      <c r="H77" s="101"/>
      <c r="I77" s="56">
        <v>0</v>
      </c>
      <c r="J77" s="56">
        <v>582000000</v>
      </c>
      <c r="K77" s="93"/>
      <c r="L77" s="56">
        <f t="shared" si="0"/>
        <v>582000000</v>
      </c>
      <c r="M77" s="93">
        <v>0</v>
      </c>
      <c r="N77" s="93"/>
      <c r="O77" s="93"/>
      <c r="P77" s="94"/>
      <c r="Q77" s="95"/>
    </row>
    <row r="78" spans="1:17" s="11" customFormat="1" ht="51">
      <c r="A78" s="162"/>
      <c r="B78" s="111"/>
      <c r="C78" s="114"/>
      <c r="D78" s="13" t="s">
        <v>137</v>
      </c>
      <c r="E78" s="13" t="s">
        <v>138</v>
      </c>
      <c r="F78" s="15">
        <v>50</v>
      </c>
      <c r="G78" s="129"/>
      <c r="H78" s="101"/>
      <c r="I78" s="56">
        <v>5000000</v>
      </c>
      <c r="J78" s="56"/>
      <c r="K78" s="93"/>
      <c r="L78" s="56">
        <f t="shared" si="0"/>
        <v>5000000</v>
      </c>
      <c r="M78" s="93">
        <v>5000000</v>
      </c>
      <c r="N78" s="93"/>
      <c r="O78" s="93"/>
      <c r="P78" s="94"/>
      <c r="Q78" s="95"/>
    </row>
    <row r="79" spans="1:17" s="11" customFormat="1" ht="38.25">
      <c r="A79" s="162"/>
      <c r="B79" s="111"/>
      <c r="C79" s="114"/>
      <c r="D79" s="13" t="s">
        <v>139</v>
      </c>
      <c r="E79" s="13" t="s">
        <v>140</v>
      </c>
      <c r="F79" s="15">
        <v>1000</v>
      </c>
      <c r="G79" s="129"/>
      <c r="H79" s="101"/>
      <c r="I79" s="56">
        <v>5000000</v>
      </c>
      <c r="J79" s="56"/>
      <c r="K79" s="93"/>
      <c r="L79" s="56">
        <f t="shared" si="0"/>
        <v>5000000</v>
      </c>
      <c r="M79" s="93">
        <v>5000000</v>
      </c>
      <c r="N79" s="93"/>
      <c r="O79" s="93"/>
      <c r="P79" s="94"/>
      <c r="Q79" s="95"/>
    </row>
    <row r="80" spans="1:17" s="11" customFormat="1" ht="51">
      <c r="A80" s="162"/>
      <c r="B80" s="111"/>
      <c r="C80" s="114" t="s">
        <v>144</v>
      </c>
      <c r="D80" s="13" t="s">
        <v>141</v>
      </c>
      <c r="E80" s="13" t="s">
        <v>142</v>
      </c>
      <c r="F80" s="15">
        <v>1</v>
      </c>
      <c r="G80" s="129"/>
      <c r="H80" s="100" t="s">
        <v>236</v>
      </c>
      <c r="I80" s="61">
        <v>0</v>
      </c>
      <c r="J80" s="61"/>
      <c r="K80" s="90"/>
      <c r="L80" s="61">
        <f t="shared" si="0"/>
        <v>0</v>
      </c>
      <c r="M80" s="90">
        <f>SUM(L80:L84)</f>
        <v>0</v>
      </c>
      <c r="N80" s="90" t="s">
        <v>194</v>
      </c>
      <c r="O80" s="90" t="s">
        <v>195</v>
      </c>
      <c r="P80" s="91" t="s">
        <v>218</v>
      </c>
      <c r="Q80" s="92" t="s">
        <v>226</v>
      </c>
    </row>
    <row r="81" spans="1:17" s="11" customFormat="1" ht="51">
      <c r="A81" s="162"/>
      <c r="B81" s="111" t="s">
        <v>143</v>
      </c>
      <c r="C81" s="114"/>
      <c r="D81" s="13" t="s">
        <v>145</v>
      </c>
      <c r="E81" s="13" t="s">
        <v>146</v>
      </c>
      <c r="F81" s="15">
        <v>4</v>
      </c>
      <c r="G81" s="129"/>
      <c r="H81" s="100"/>
      <c r="I81" s="61"/>
      <c r="J81" s="61"/>
      <c r="K81" s="90"/>
      <c r="L81" s="61">
        <f t="shared" si="0"/>
        <v>0</v>
      </c>
      <c r="M81" s="90"/>
      <c r="N81" s="90"/>
      <c r="O81" s="90"/>
      <c r="P81" s="91"/>
      <c r="Q81" s="92"/>
    </row>
    <row r="82" spans="1:17" s="11" customFormat="1" ht="51">
      <c r="A82" s="162"/>
      <c r="B82" s="111"/>
      <c r="C82" s="114"/>
      <c r="D82" s="13" t="s">
        <v>141</v>
      </c>
      <c r="E82" s="13" t="s">
        <v>142</v>
      </c>
      <c r="F82" s="15">
        <v>1</v>
      </c>
      <c r="G82" s="129"/>
      <c r="H82" s="100"/>
      <c r="I82" s="61"/>
      <c r="J82" s="61"/>
      <c r="K82" s="90"/>
      <c r="L82" s="61">
        <f>J82+I82</f>
        <v>0</v>
      </c>
      <c r="M82" s="90"/>
      <c r="N82" s="90"/>
      <c r="O82" s="90"/>
      <c r="P82" s="91"/>
      <c r="Q82" s="92"/>
    </row>
    <row r="83" spans="1:17" s="11" customFormat="1" ht="51">
      <c r="A83" s="162"/>
      <c r="B83" s="111"/>
      <c r="C83" s="114"/>
      <c r="D83" s="13" t="s">
        <v>147</v>
      </c>
      <c r="E83" s="13" t="s">
        <v>148</v>
      </c>
      <c r="F83" s="15">
        <v>1</v>
      </c>
      <c r="G83" s="129"/>
      <c r="H83" s="100"/>
      <c r="I83" s="61"/>
      <c r="J83" s="61"/>
      <c r="K83" s="90"/>
      <c r="L83" s="61">
        <f>J83+I83</f>
        <v>0</v>
      </c>
      <c r="M83" s="90"/>
      <c r="N83" s="90"/>
      <c r="O83" s="90"/>
      <c r="P83" s="91"/>
      <c r="Q83" s="92"/>
    </row>
    <row r="84" spans="1:17" s="11" customFormat="1" ht="51">
      <c r="A84" s="162"/>
      <c r="B84" s="111"/>
      <c r="C84" s="12" t="s">
        <v>149</v>
      </c>
      <c r="D84" s="13" t="s">
        <v>150</v>
      </c>
      <c r="E84" s="13" t="s">
        <v>151</v>
      </c>
      <c r="F84" s="15">
        <v>2</v>
      </c>
      <c r="G84" s="129"/>
      <c r="H84" s="100"/>
      <c r="I84" s="61"/>
      <c r="J84" s="61"/>
      <c r="K84" s="90"/>
      <c r="L84" s="61">
        <f>J84+I84</f>
        <v>0</v>
      </c>
      <c r="M84" s="90"/>
      <c r="N84" s="90"/>
      <c r="O84" s="90"/>
      <c r="P84" s="91"/>
      <c r="Q84" s="92"/>
    </row>
    <row r="85" spans="1:17" s="24" customFormat="1" ht="63.75">
      <c r="A85" s="162"/>
      <c r="B85" s="111"/>
      <c r="C85" s="12" t="s">
        <v>152</v>
      </c>
      <c r="D85" s="13" t="s">
        <v>153</v>
      </c>
      <c r="E85" s="13" t="s">
        <v>162</v>
      </c>
      <c r="F85" s="15">
        <v>47</v>
      </c>
      <c r="G85" s="129"/>
      <c r="H85" s="57" t="s">
        <v>192</v>
      </c>
      <c r="I85" s="56">
        <v>0</v>
      </c>
      <c r="J85" s="56"/>
      <c r="K85" s="53"/>
      <c r="L85" s="56">
        <f>J85+I85</f>
        <v>0</v>
      </c>
      <c r="M85" s="56">
        <f>L85</f>
        <v>0</v>
      </c>
      <c r="N85" s="56" t="s">
        <v>194</v>
      </c>
      <c r="O85" s="56" t="s">
        <v>195</v>
      </c>
      <c r="P85" s="59" t="s">
        <v>218</v>
      </c>
      <c r="Q85" s="51" t="s">
        <v>227</v>
      </c>
    </row>
    <row r="86" spans="1:17" s="20" customFormat="1" ht="51.75" thickBot="1">
      <c r="A86" s="163"/>
      <c r="B86" s="112"/>
      <c r="C86" s="70" t="s">
        <v>154</v>
      </c>
      <c r="D86" s="71" t="s">
        <v>155</v>
      </c>
      <c r="E86" s="71" t="s">
        <v>156</v>
      </c>
      <c r="F86" s="72">
        <v>1</v>
      </c>
      <c r="G86" s="130"/>
      <c r="H86" s="73" t="s">
        <v>193</v>
      </c>
      <c r="I86" s="42">
        <v>0</v>
      </c>
      <c r="J86" s="42"/>
      <c r="K86" s="74"/>
      <c r="L86" s="42">
        <f>J86+I86</f>
        <v>0</v>
      </c>
      <c r="M86" s="42">
        <f>L86</f>
        <v>0</v>
      </c>
      <c r="N86" s="42" t="s">
        <v>194</v>
      </c>
      <c r="O86" s="42" t="s">
        <v>195</v>
      </c>
      <c r="P86" s="43" t="s">
        <v>218</v>
      </c>
      <c r="Q86" s="44" t="s">
        <v>228</v>
      </c>
    </row>
    <row r="87" spans="1:15" s="20" customFormat="1" ht="15.75" thickBot="1">
      <c r="A87" s="102" t="s">
        <v>233</v>
      </c>
      <c r="B87" s="103"/>
      <c r="C87" s="103"/>
      <c r="D87" s="103"/>
      <c r="E87" s="103"/>
      <c r="F87" s="103"/>
      <c r="G87" s="103"/>
      <c r="H87" s="103"/>
      <c r="I87" s="54">
        <f>SUM(I10:I86)</f>
        <v>130077633988</v>
      </c>
      <c r="J87" s="54">
        <f>SUM(J10:J86)</f>
        <v>3.3333333333333206E+25</v>
      </c>
      <c r="K87" s="54">
        <f>SUM(K10:K86)</f>
        <v>0</v>
      </c>
      <c r="L87" s="54">
        <f>SUM(L10:L86)</f>
        <v>3.3333333333333335E+25</v>
      </c>
      <c r="M87" s="55">
        <f>L87</f>
        <v>3.3333333333333335E+25</v>
      </c>
      <c r="N87" s="26"/>
      <c r="O87" s="26"/>
    </row>
    <row r="88" spans="1:15" s="20" customFormat="1" ht="12">
      <c r="A88" s="19"/>
      <c r="C88" s="19"/>
      <c r="D88" s="19"/>
      <c r="E88" s="19"/>
      <c r="J88" s="23"/>
      <c r="M88" s="26"/>
      <c r="N88" s="26"/>
      <c r="O88" s="26"/>
    </row>
    <row r="89" spans="1:15" s="20" customFormat="1" ht="12">
      <c r="A89" s="19"/>
      <c r="C89" s="19"/>
      <c r="D89" s="19"/>
      <c r="E89" s="19"/>
      <c r="J89" s="23"/>
      <c r="M89" s="26"/>
      <c r="N89" s="26"/>
      <c r="O89" s="26"/>
    </row>
    <row r="90" spans="1:15" s="20" customFormat="1" ht="12">
      <c r="A90" s="19"/>
      <c r="C90" s="19"/>
      <c r="D90" s="19"/>
      <c r="E90" s="19"/>
      <c r="J90" s="23"/>
      <c r="M90" s="26"/>
      <c r="N90" s="26"/>
      <c r="O90" s="26"/>
    </row>
    <row r="91" spans="1:15" s="20" customFormat="1" ht="12">
      <c r="A91" s="19"/>
      <c r="C91" s="19"/>
      <c r="D91" s="19"/>
      <c r="E91" s="19"/>
      <c r="J91" s="23"/>
      <c r="M91" s="26"/>
      <c r="N91" s="26"/>
      <c r="O91" s="26"/>
    </row>
    <row r="92" spans="1:15" s="20" customFormat="1" ht="12">
      <c r="A92" s="19"/>
      <c r="C92" s="19"/>
      <c r="D92" s="19"/>
      <c r="E92" s="19"/>
      <c r="J92" s="23"/>
      <c r="M92" s="26"/>
      <c r="N92" s="26"/>
      <c r="O92" s="26"/>
    </row>
    <row r="93" spans="1:15" s="20" customFormat="1" ht="12">
      <c r="A93" s="19"/>
      <c r="C93" s="19"/>
      <c r="D93" s="19"/>
      <c r="E93" s="19"/>
      <c r="J93" s="23"/>
      <c r="M93" s="26"/>
      <c r="N93" s="26"/>
      <c r="O93" s="26"/>
    </row>
    <row r="94" spans="1:15" s="20" customFormat="1" ht="12">
      <c r="A94" s="19"/>
      <c r="C94" s="19"/>
      <c r="D94" s="19"/>
      <c r="E94" s="19"/>
      <c r="J94" s="23"/>
      <c r="M94" s="26"/>
      <c r="N94" s="26"/>
      <c r="O94" s="26"/>
    </row>
    <row r="95" spans="1:15" s="20" customFormat="1" ht="12">
      <c r="A95" s="19"/>
      <c r="C95" s="19"/>
      <c r="D95" s="19"/>
      <c r="E95" s="19"/>
      <c r="J95" s="23"/>
      <c r="M95" s="26"/>
      <c r="N95" s="26"/>
      <c r="O95" s="26"/>
    </row>
    <row r="96" spans="1:15" s="20" customFormat="1" ht="12">
      <c r="A96" s="19"/>
      <c r="C96" s="19"/>
      <c r="D96" s="19"/>
      <c r="E96" s="19"/>
      <c r="J96" s="23"/>
      <c r="M96" s="26"/>
      <c r="N96" s="26"/>
      <c r="O96" s="26"/>
    </row>
    <row r="97" spans="1:15" s="20" customFormat="1" ht="12">
      <c r="A97" s="19"/>
      <c r="C97" s="19"/>
      <c r="D97" s="19"/>
      <c r="E97" s="19"/>
      <c r="J97" s="23"/>
      <c r="M97" s="26"/>
      <c r="N97" s="26"/>
      <c r="O97" s="26"/>
    </row>
    <row r="98" spans="1:15" s="20" customFormat="1" ht="12">
      <c r="A98" s="19"/>
      <c r="C98" s="19"/>
      <c r="D98" s="19"/>
      <c r="E98" s="19"/>
      <c r="J98" s="23"/>
      <c r="M98" s="26"/>
      <c r="N98" s="26"/>
      <c r="O98" s="26"/>
    </row>
    <row r="99" spans="1:15" s="20" customFormat="1" ht="12">
      <c r="A99" s="19"/>
      <c r="C99" s="19"/>
      <c r="D99" s="19"/>
      <c r="E99" s="19"/>
      <c r="J99" s="23"/>
      <c r="M99" s="26"/>
      <c r="N99" s="26"/>
      <c r="O99" s="26"/>
    </row>
    <row r="100" spans="1:15" s="20" customFormat="1" ht="12">
      <c r="A100" s="19"/>
      <c r="C100" s="19"/>
      <c r="D100" s="19"/>
      <c r="E100" s="19"/>
      <c r="J100" s="23"/>
      <c r="M100" s="26"/>
      <c r="N100" s="26"/>
      <c r="O100" s="26"/>
    </row>
    <row r="101" spans="1:15" s="20" customFormat="1" ht="12">
      <c r="A101" s="19"/>
      <c r="C101" s="19"/>
      <c r="D101" s="19"/>
      <c r="E101" s="19"/>
      <c r="J101" s="23"/>
      <c r="M101" s="26"/>
      <c r="N101" s="26"/>
      <c r="O101" s="26"/>
    </row>
    <row r="102" spans="1:15" s="20" customFormat="1" ht="12">
      <c r="A102" s="19"/>
      <c r="C102" s="19"/>
      <c r="D102" s="19"/>
      <c r="E102" s="19"/>
      <c r="J102" s="23"/>
      <c r="M102" s="26"/>
      <c r="N102" s="26"/>
      <c r="O102" s="26"/>
    </row>
    <row r="103" spans="1:15" s="20" customFormat="1" ht="12">
      <c r="A103" s="19"/>
      <c r="C103" s="19"/>
      <c r="D103" s="19"/>
      <c r="E103" s="19"/>
      <c r="J103" s="23"/>
      <c r="M103" s="26"/>
      <c r="N103" s="26"/>
      <c r="O103" s="26"/>
    </row>
    <row r="104" spans="1:15" s="20" customFormat="1" ht="12">
      <c r="A104" s="19"/>
      <c r="C104" s="19"/>
      <c r="D104" s="19"/>
      <c r="E104" s="19"/>
      <c r="J104" s="23"/>
      <c r="M104" s="26"/>
      <c r="N104" s="26"/>
      <c r="O104" s="26"/>
    </row>
    <row r="105" spans="1:15" s="20" customFormat="1" ht="12">
      <c r="A105" s="19"/>
      <c r="C105" s="19"/>
      <c r="D105" s="19"/>
      <c r="E105" s="19"/>
      <c r="J105" s="23"/>
      <c r="M105" s="26"/>
      <c r="N105" s="26"/>
      <c r="O105" s="26"/>
    </row>
    <row r="106" spans="1:15" s="20" customFormat="1" ht="12">
      <c r="A106" s="19"/>
      <c r="C106" s="19"/>
      <c r="D106" s="19"/>
      <c r="E106" s="19"/>
      <c r="J106" s="23"/>
      <c r="M106" s="26"/>
      <c r="N106" s="26"/>
      <c r="O106" s="26"/>
    </row>
    <row r="107" spans="1:15" s="20" customFormat="1" ht="12">
      <c r="A107" s="19"/>
      <c r="C107" s="19"/>
      <c r="D107" s="19"/>
      <c r="E107" s="19"/>
      <c r="J107" s="23"/>
      <c r="M107" s="26"/>
      <c r="N107" s="26"/>
      <c r="O107" s="26"/>
    </row>
    <row r="108" spans="1:15" s="20" customFormat="1" ht="12">
      <c r="A108" s="19"/>
      <c r="C108" s="19"/>
      <c r="D108" s="19"/>
      <c r="E108" s="19"/>
      <c r="J108" s="23"/>
      <c r="M108" s="26"/>
      <c r="N108" s="26"/>
      <c r="O108" s="26"/>
    </row>
    <row r="109" spans="1:15" s="20" customFormat="1" ht="12">
      <c r="A109" s="19"/>
      <c r="C109" s="19"/>
      <c r="D109" s="19"/>
      <c r="E109" s="19"/>
      <c r="J109" s="23"/>
      <c r="M109" s="26"/>
      <c r="N109" s="26"/>
      <c r="O109" s="26"/>
    </row>
    <row r="110" spans="1:15" s="20" customFormat="1" ht="12">
      <c r="A110" s="19"/>
      <c r="C110" s="19"/>
      <c r="D110" s="19"/>
      <c r="E110" s="19"/>
      <c r="J110" s="23"/>
      <c r="M110" s="26"/>
      <c r="N110" s="26"/>
      <c r="O110" s="26"/>
    </row>
    <row r="111" spans="1:15" s="20" customFormat="1" ht="12">
      <c r="A111" s="19"/>
      <c r="C111" s="19"/>
      <c r="D111" s="19"/>
      <c r="E111" s="19"/>
      <c r="J111" s="23"/>
      <c r="M111" s="26"/>
      <c r="N111" s="26"/>
      <c r="O111" s="26"/>
    </row>
    <row r="112" spans="1:15" s="20" customFormat="1" ht="12">
      <c r="A112" s="19"/>
      <c r="C112" s="19"/>
      <c r="D112" s="19"/>
      <c r="E112" s="19"/>
      <c r="J112" s="23"/>
      <c r="M112" s="26"/>
      <c r="N112" s="26"/>
      <c r="O112" s="26"/>
    </row>
    <row r="113" spans="1:15" s="20" customFormat="1" ht="12">
      <c r="A113" s="19"/>
      <c r="C113" s="19"/>
      <c r="D113" s="19"/>
      <c r="E113" s="19"/>
      <c r="J113" s="23"/>
      <c r="M113" s="26"/>
      <c r="N113" s="26"/>
      <c r="O113" s="26"/>
    </row>
    <row r="114" spans="1:15" s="20" customFormat="1" ht="12">
      <c r="A114" s="19"/>
      <c r="C114" s="19"/>
      <c r="D114" s="19"/>
      <c r="E114" s="19"/>
      <c r="J114" s="23"/>
      <c r="M114" s="26"/>
      <c r="N114" s="26"/>
      <c r="O114" s="26"/>
    </row>
    <row r="115" spans="1:15" s="20" customFormat="1" ht="12">
      <c r="A115" s="19"/>
      <c r="C115" s="19"/>
      <c r="D115" s="19"/>
      <c r="E115" s="19"/>
      <c r="J115" s="23"/>
      <c r="M115" s="26"/>
      <c r="N115" s="26"/>
      <c r="O115" s="26"/>
    </row>
    <row r="116" spans="1:15" s="20" customFormat="1" ht="12">
      <c r="A116" s="19"/>
      <c r="C116" s="19"/>
      <c r="D116" s="19"/>
      <c r="E116" s="19"/>
      <c r="J116" s="23"/>
      <c r="M116" s="26"/>
      <c r="N116" s="26"/>
      <c r="O116" s="26"/>
    </row>
    <row r="117" spans="1:15" s="20" customFormat="1" ht="12">
      <c r="A117" s="19"/>
      <c r="C117" s="19"/>
      <c r="D117" s="19"/>
      <c r="E117" s="19"/>
      <c r="J117" s="23"/>
      <c r="M117" s="26"/>
      <c r="N117" s="26"/>
      <c r="O117" s="26"/>
    </row>
    <row r="118" spans="1:15" s="20" customFormat="1" ht="12">
      <c r="A118" s="19"/>
      <c r="C118" s="19"/>
      <c r="D118" s="19"/>
      <c r="E118" s="19"/>
      <c r="J118" s="23"/>
      <c r="M118" s="26"/>
      <c r="N118" s="26"/>
      <c r="O118" s="26"/>
    </row>
    <row r="119" spans="1:15" s="20" customFormat="1" ht="12">
      <c r="A119" s="19"/>
      <c r="C119" s="19"/>
      <c r="D119" s="19"/>
      <c r="E119" s="19"/>
      <c r="J119" s="23"/>
      <c r="M119" s="26"/>
      <c r="N119" s="26"/>
      <c r="O119" s="26"/>
    </row>
    <row r="120" spans="1:15" s="20" customFormat="1" ht="12">
      <c r="A120" s="19"/>
      <c r="C120" s="19"/>
      <c r="D120" s="19"/>
      <c r="E120" s="19"/>
      <c r="J120" s="23"/>
      <c r="M120" s="26"/>
      <c r="N120" s="26"/>
      <c r="O120" s="26"/>
    </row>
    <row r="121" spans="1:15" s="20" customFormat="1" ht="12">
      <c r="A121" s="19"/>
      <c r="C121" s="19"/>
      <c r="D121" s="19"/>
      <c r="E121" s="19"/>
      <c r="J121" s="23"/>
      <c r="M121" s="26"/>
      <c r="N121" s="26"/>
      <c r="O121" s="26"/>
    </row>
    <row r="122" spans="1:15" s="20" customFormat="1" ht="12">
      <c r="A122" s="19"/>
      <c r="C122" s="19"/>
      <c r="D122" s="19"/>
      <c r="E122" s="19"/>
      <c r="J122" s="23"/>
      <c r="M122" s="26"/>
      <c r="N122" s="26"/>
      <c r="O122" s="26"/>
    </row>
    <row r="123" spans="1:15" s="20" customFormat="1" ht="12">
      <c r="A123" s="19"/>
      <c r="C123" s="19"/>
      <c r="D123" s="19"/>
      <c r="E123" s="19"/>
      <c r="J123" s="23"/>
      <c r="M123" s="26"/>
      <c r="N123" s="26"/>
      <c r="O123" s="26"/>
    </row>
    <row r="124" spans="1:15" s="20" customFormat="1" ht="12">
      <c r="A124" s="19"/>
      <c r="C124" s="19"/>
      <c r="D124" s="19"/>
      <c r="E124" s="19"/>
      <c r="J124" s="23"/>
      <c r="M124" s="26"/>
      <c r="N124" s="26"/>
      <c r="O124" s="26"/>
    </row>
    <row r="125" spans="1:15" s="20" customFormat="1" ht="12">
      <c r="A125" s="19"/>
      <c r="C125" s="19"/>
      <c r="D125" s="19"/>
      <c r="E125" s="19"/>
      <c r="J125" s="23"/>
      <c r="M125" s="26"/>
      <c r="N125" s="26"/>
      <c r="O125" s="26"/>
    </row>
    <row r="126" spans="1:15" s="20" customFormat="1" ht="12">
      <c r="A126" s="19"/>
      <c r="C126" s="19"/>
      <c r="D126" s="19"/>
      <c r="E126" s="19"/>
      <c r="J126" s="23"/>
      <c r="M126" s="26"/>
      <c r="N126" s="26"/>
      <c r="O126" s="26"/>
    </row>
    <row r="127" spans="1:15" s="20" customFormat="1" ht="12">
      <c r="A127" s="19"/>
      <c r="C127" s="19"/>
      <c r="D127" s="19"/>
      <c r="E127" s="19"/>
      <c r="J127" s="23"/>
      <c r="M127" s="26"/>
      <c r="N127" s="26"/>
      <c r="O127" s="26"/>
    </row>
    <row r="128" spans="1:15" s="20" customFormat="1" ht="12">
      <c r="A128" s="19"/>
      <c r="C128" s="19"/>
      <c r="D128" s="19"/>
      <c r="E128" s="19"/>
      <c r="J128" s="23"/>
      <c r="M128" s="26"/>
      <c r="N128" s="26"/>
      <c r="O128" s="26"/>
    </row>
    <row r="129" spans="1:15" s="20" customFormat="1" ht="12">
      <c r="A129" s="19"/>
      <c r="C129" s="19"/>
      <c r="D129" s="19"/>
      <c r="E129" s="19"/>
      <c r="J129" s="23"/>
      <c r="M129" s="26"/>
      <c r="N129" s="26"/>
      <c r="O129" s="26"/>
    </row>
    <row r="130" spans="1:15" s="20" customFormat="1" ht="12">
      <c r="A130" s="19"/>
      <c r="C130" s="19"/>
      <c r="D130" s="19"/>
      <c r="E130" s="19"/>
      <c r="J130" s="23"/>
      <c r="M130" s="26"/>
      <c r="N130" s="26"/>
      <c r="O130" s="26"/>
    </row>
    <row r="131" spans="1:15" s="20" customFormat="1" ht="12">
      <c r="A131" s="19"/>
      <c r="C131" s="19"/>
      <c r="D131" s="19"/>
      <c r="E131" s="19"/>
      <c r="J131" s="23"/>
      <c r="M131" s="26"/>
      <c r="N131" s="26"/>
      <c r="O131" s="26"/>
    </row>
    <row r="132" spans="1:15" s="20" customFormat="1" ht="12">
      <c r="A132" s="19"/>
      <c r="C132" s="19"/>
      <c r="D132" s="19"/>
      <c r="E132" s="19"/>
      <c r="J132" s="23"/>
      <c r="M132" s="26"/>
      <c r="N132" s="26"/>
      <c r="O132" s="26"/>
    </row>
    <row r="133" spans="1:15" s="20" customFormat="1" ht="12">
      <c r="A133" s="19"/>
      <c r="C133" s="19"/>
      <c r="D133" s="19"/>
      <c r="E133" s="19"/>
      <c r="J133" s="23"/>
      <c r="M133" s="26"/>
      <c r="N133" s="26"/>
      <c r="O133" s="26"/>
    </row>
    <row r="134" spans="1:15" s="20" customFormat="1" ht="12">
      <c r="A134" s="19"/>
      <c r="C134" s="19"/>
      <c r="D134" s="19"/>
      <c r="E134" s="19"/>
      <c r="J134" s="23"/>
      <c r="M134" s="26"/>
      <c r="N134" s="26"/>
      <c r="O134" s="26"/>
    </row>
    <row r="135" spans="1:15" s="20" customFormat="1" ht="12">
      <c r="A135" s="19"/>
      <c r="C135" s="19"/>
      <c r="D135" s="19"/>
      <c r="E135" s="19"/>
      <c r="J135" s="23"/>
      <c r="M135" s="26"/>
      <c r="N135" s="26"/>
      <c r="O135" s="26"/>
    </row>
    <row r="136" spans="1:15" s="20" customFormat="1" ht="12">
      <c r="A136" s="19"/>
      <c r="C136" s="19"/>
      <c r="D136" s="19"/>
      <c r="E136" s="19"/>
      <c r="J136" s="23"/>
      <c r="M136" s="26"/>
      <c r="N136" s="26"/>
      <c r="O136" s="26"/>
    </row>
    <row r="137" spans="1:15" s="20" customFormat="1" ht="12">
      <c r="A137" s="19"/>
      <c r="C137" s="19"/>
      <c r="D137" s="19"/>
      <c r="E137" s="19"/>
      <c r="J137" s="23"/>
      <c r="M137" s="26"/>
      <c r="N137" s="26"/>
      <c r="O137" s="26"/>
    </row>
    <row r="138" spans="1:15" s="20" customFormat="1" ht="12">
      <c r="A138" s="19"/>
      <c r="C138" s="19"/>
      <c r="D138" s="19"/>
      <c r="E138" s="19"/>
      <c r="J138" s="23"/>
      <c r="M138" s="26"/>
      <c r="N138" s="26"/>
      <c r="O138" s="26"/>
    </row>
  </sheetData>
  <sheetProtection/>
  <mergeCells count="164">
    <mergeCell ref="A9:A86"/>
    <mergeCell ref="B9:B53"/>
    <mergeCell ref="C9:C11"/>
    <mergeCell ref="D9:D11"/>
    <mergeCell ref="E9:E10"/>
    <mergeCell ref="F9:F10"/>
    <mergeCell ref="E60:E61"/>
    <mergeCell ref="F48:F49"/>
    <mergeCell ref="C80:C83"/>
    <mergeCell ref="D12:D13"/>
    <mergeCell ref="N6:O7"/>
    <mergeCell ref="Q6:Q8"/>
    <mergeCell ref="P6:P8"/>
    <mergeCell ref="J7:K7"/>
    <mergeCell ref="M6:M8"/>
    <mergeCell ref="L7:L8"/>
    <mergeCell ref="I6:L6"/>
    <mergeCell ref="G9:G86"/>
    <mergeCell ref="P9:P13"/>
    <mergeCell ref="A1:C1"/>
    <mergeCell ref="A2:C2"/>
    <mergeCell ref="A3:C3"/>
    <mergeCell ref="A4:C4"/>
    <mergeCell ref="G6:G8"/>
    <mergeCell ref="E6:E7"/>
    <mergeCell ref="D6:D8"/>
    <mergeCell ref="A6:A8"/>
    <mergeCell ref="B6:B8"/>
    <mergeCell ref="C6:C8"/>
    <mergeCell ref="C65:C70"/>
    <mergeCell ref="C71:C74"/>
    <mergeCell ref="I7:I8"/>
    <mergeCell ref="H6:H8"/>
    <mergeCell ref="F6:F8"/>
    <mergeCell ref="F60:F61"/>
    <mergeCell ref="E48:E49"/>
    <mergeCell ref="C37:C41"/>
    <mergeCell ref="D14:D17"/>
    <mergeCell ref="B54:B80"/>
    <mergeCell ref="C54:C59"/>
    <mergeCell ref="C75:C79"/>
    <mergeCell ref="D48:D49"/>
    <mergeCell ref="D60:D61"/>
    <mergeCell ref="C12:C21"/>
    <mergeCell ref="E14:E17"/>
    <mergeCell ref="D18:D21"/>
    <mergeCell ref="E18:E21"/>
    <mergeCell ref="C22:C30"/>
    <mergeCell ref="C31:C36"/>
    <mergeCell ref="D71:D72"/>
    <mergeCell ref="C43:C46"/>
    <mergeCell ref="C48:C50"/>
    <mergeCell ref="C52:C53"/>
    <mergeCell ref="D65:D69"/>
    <mergeCell ref="K55:K57"/>
    <mergeCell ref="M55:M57"/>
    <mergeCell ref="H25:H27"/>
    <mergeCell ref="H28:H29"/>
    <mergeCell ref="H31:H36"/>
    <mergeCell ref="B81:B86"/>
    <mergeCell ref="D55:D56"/>
    <mergeCell ref="C60:C62"/>
    <mergeCell ref="D35:D36"/>
    <mergeCell ref="H80:H84"/>
    <mergeCell ref="H14:H21"/>
    <mergeCell ref="H10:H13"/>
    <mergeCell ref="H22:H24"/>
    <mergeCell ref="M37:M41"/>
    <mergeCell ref="H37:H41"/>
    <mergeCell ref="H43:H46"/>
    <mergeCell ref="K10:K13"/>
    <mergeCell ref="M28:M29"/>
    <mergeCell ref="H50:H51"/>
    <mergeCell ref="H52:H53"/>
    <mergeCell ref="H55:H57"/>
    <mergeCell ref="O10:O13"/>
    <mergeCell ref="K52:K53"/>
    <mergeCell ref="M52:M53"/>
    <mergeCell ref="N52:N53"/>
    <mergeCell ref="K37:K41"/>
    <mergeCell ref="K22:K24"/>
    <mergeCell ref="M22:M24"/>
    <mergeCell ref="M50:M51"/>
    <mergeCell ref="N22:N24"/>
    <mergeCell ref="K14:K21"/>
    <mergeCell ref="M14:M21"/>
    <mergeCell ref="N14:N21"/>
    <mergeCell ref="O14:O21"/>
    <mergeCell ref="K25:K27"/>
    <mergeCell ref="M25:M27"/>
    <mergeCell ref="N25:N27"/>
    <mergeCell ref="O25:O27"/>
    <mergeCell ref="P14:P21"/>
    <mergeCell ref="Q14:Q21"/>
    <mergeCell ref="M10:M13"/>
    <mergeCell ref="N10:N13"/>
    <mergeCell ref="O22:O24"/>
    <mergeCell ref="P22:P24"/>
    <mergeCell ref="Q22:Q24"/>
    <mergeCell ref="Q9:Q13"/>
    <mergeCell ref="P25:P27"/>
    <mergeCell ref="Q25:Q27"/>
    <mergeCell ref="O28:O29"/>
    <mergeCell ref="P28:P29"/>
    <mergeCell ref="A87:H87"/>
    <mergeCell ref="N37:N41"/>
    <mergeCell ref="O37:O41"/>
    <mergeCell ref="P37:P41"/>
    <mergeCell ref="K50:K51"/>
    <mergeCell ref="H71:H72"/>
    <mergeCell ref="H73:H74"/>
    <mergeCell ref="H75:H79"/>
    <mergeCell ref="Q28:Q29"/>
    <mergeCell ref="K31:K36"/>
    <mergeCell ref="M31:M36"/>
    <mergeCell ref="N31:N36"/>
    <mergeCell ref="O31:O36"/>
    <mergeCell ref="P31:P36"/>
    <mergeCell ref="Q31:Q36"/>
    <mergeCell ref="K28:K29"/>
    <mergeCell ref="N28:N29"/>
    <mergeCell ref="Q37:Q41"/>
    <mergeCell ref="K43:K46"/>
    <mergeCell ref="M43:M46"/>
    <mergeCell ref="N43:N46"/>
    <mergeCell ref="O43:O46"/>
    <mergeCell ref="P43:P46"/>
    <mergeCell ref="Q43:Q46"/>
    <mergeCell ref="N50:N51"/>
    <mergeCell ref="O50:O51"/>
    <mergeCell ref="P50:P51"/>
    <mergeCell ref="Q50:Q51"/>
    <mergeCell ref="O52:O53"/>
    <mergeCell ref="P52:P53"/>
    <mergeCell ref="N55:N57"/>
    <mergeCell ref="O55:O57"/>
    <mergeCell ref="P55:P57"/>
    <mergeCell ref="Q55:Q57"/>
    <mergeCell ref="K71:K72"/>
    <mergeCell ref="M71:M72"/>
    <mergeCell ref="N71:N72"/>
    <mergeCell ref="O71:O72"/>
    <mergeCell ref="P71:P72"/>
    <mergeCell ref="Q71:Q72"/>
    <mergeCell ref="N75:N79"/>
    <mergeCell ref="O75:O79"/>
    <mergeCell ref="P75:P79"/>
    <mergeCell ref="Q75:Q79"/>
    <mergeCell ref="K73:K74"/>
    <mergeCell ref="M73:M74"/>
    <mergeCell ref="N73:N74"/>
    <mergeCell ref="O73:O74"/>
    <mergeCell ref="P73:P74"/>
    <mergeCell ref="Q73:Q74"/>
    <mergeCell ref="E65:E69"/>
    <mergeCell ref="F65:F69"/>
    <mergeCell ref="O80:O84"/>
    <mergeCell ref="P80:P84"/>
    <mergeCell ref="Q80:Q84"/>
    <mergeCell ref="K80:K84"/>
    <mergeCell ref="M80:M84"/>
    <mergeCell ref="N80:N84"/>
    <mergeCell ref="K75:K79"/>
    <mergeCell ref="M75:M79"/>
  </mergeCells>
  <printOptions/>
  <pageMargins left="0.31496062992125984" right="0.5118110236220472" top="0.5905511811023623" bottom="0.31496062992125984" header="0" footer="0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2010-11-16T00:09:35Z</cp:lastPrinted>
  <dcterms:created xsi:type="dcterms:W3CDTF">2009-09-17T12:57:11Z</dcterms:created>
  <dcterms:modified xsi:type="dcterms:W3CDTF">2011-05-03T13:43:24Z</dcterms:modified>
  <cp:category/>
  <cp:version/>
  <cp:contentType/>
  <cp:contentStatus/>
</cp:coreProperties>
</file>