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2240" windowHeight="8445"/>
  </bookViews>
  <sheets>
    <sheet name="PPRM" sheetId="1" r:id="rId1"/>
  </sheets>
  <calcPr calcId="124519"/>
</workbook>
</file>

<file path=xl/calcChain.xml><?xml version="1.0" encoding="utf-8"?>
<calcChain xmlns="http://schemas.openxmlformats.org/spreadsheetml/2006/main">
  <c r="M10" i="1"/>
  <c r="N23"/>
  <c r="M22"/>
  <c r="M21"/>
  <c r="M20"/>
  <c r="L12"/>
  <c r="L13"/>
  <c r="L14"/>
  <c r="L15"/>
  <c r="L16"/>
  <c r="L17"/>
  <c r="L18"/>
  <c r="L19"/>
  <c r="M19" s="1"/>
  <c r="L20"/>
  <c r="L21"/>
  <c r="L22"/>
  <c r="L23"/>
  <c r="L24"/>
  <c r="L25"/>
  <c r="L26"/>
  <c r="L11"/>
  <c r="L10"/>
  <c r="F19"/>
  <c r="K27"/>
  <c r="J27"/>
  <c r="I27"/>
  <c r="L27" l="1"/>
  <c r="M23"/>
  <c r="M27" s="1"/>
</calcChain>
</file>

<file path=xl/sharedStrings.xml><?xml version="1.0" encoding="utf-8"?>
<sst xmlns="http://schemas.openxmlformats.org/spreadsheetml/2006/main" count="78" uniqueCount="78">
  <si>
    <t>PLAN DE DESARROLLO  QUEREMOS MAS PODEMOS MAS 2008-2011</t>
  </si>
  <si>
    <t>EJE ESTRATEGICO AMBIENTE, SERVICIOS PUBLICOS Y GESTION DEL RIESGO</t>
  </si>
  <si>
    <t>PROGRAMA  GESTION INTEGRAL DE CUENCAS Y MICROCUENCAS</t>
  </si>
  <si>
    <t>Problema a resolver</t>
  </si>
  <si>
    <t>Objetivo del programa</t>
  </si>
  <si>
    <t xml:space="preserve">Línea de intervención
</t>
  </si>
  <si>
    <t xml:space="preserve">Metas Cuatrienio (2008-2011)
</t>
  </si>
  <si>
    <t>Indicador</t>
  </si>
  <si>
    <t>NOMBRE PROYECTO</t>
  </si>
  <si>
    <t xml:space="preserve">COSTO </t>
  </si>
  <si>
    <t>RESPONSABLE POR PROYECTO</t>
  </si>
  <si>
    <t>NIVEL CENTRAL</t>
  </si>
  <si>
    <t>OTRO</t>
  </si>
  <si>
    <t>Nombre Indicador</t>
  </si>
  <si>
    <t>VALOR</t>
  </si>
  <si>
    <t>NOMBRE FUENTE</t>
  </si>
  <si>
    <t>Degradación por conflicto de uso, manejo y aprovechamiento irracional de los recursos naturales y ambientales en el Municipio de Pasto</t>
  </si>
  <si>
    <t>Prevenir y mitigar el conflicto de uso por aprovechamiento irracional de los recursos naturales y del ambiente en el Municipio de Pasto</t>
  </si>
  <si>
    <t>Formulación de Plan ambiental del Municipio</t>
  </si>
  <si>
    <t>Se gestionará la formulación del Plan Ambiental del Municipio de Pasto.</t>
  </si>
  <si>
    <t xml:space="preserve">Formulación, actualización  e implementación de planes de ordenamiento y manejo ambiental de cuencas y microcuencas.  </t>
  </si>
  <si>
    <t>Se ordenará e implementará en un 20% los planes de ordenamiento y manejo ambiental de las microcuencas Guachucal, Chorro Alto, San José, Bermúdez, Miraflores, Las Tiendas, Divino Niño, Cabrera, Barbero, Dolores, Purgatorio, Las Minas y Mijitayo.</t>
  </si>
  <si>
    <t>Porcentaje de implementación de planes de ordenamiento y manejo ambiental de cuencas y microcuencas.</t>
  </si>
  <si>
    <t>Implementación del sistema local de áreas protegidas – SILAP</t>
  </si>
  <si>
    <t xml:space="preserve">Se Implementará en un 10% el Sistema Local de Áreas Protegidas y se declarará y normatizará 3 áreas protegidas. </t>
  </si>
  <si>
    <t>Porcentaje de implementación del SILAP.</t>
  </si>
  <si>
    <t>Formulación e implementación del plan de arborización de la zona urbana pública, zonas rurales con prioridad en cabeceras corregímentales, ecosistemas estratégicos. sistemas hidrológicos y áreas susceptibles de deslizamientos.</t>
  </si>
  <si>
    <t>Se avanzará en la formulación del plan de arborización de la zona urbana pública, zonas rurales con prioridad en cabeceras corregimentales, ecosistemas estratégicos. sistemas hidrológicos y áreas susceptibles de deslizamientos. y  se implementará en un 10%.</t>
  </si>
  <si>
    <t>Porcentaje de implementación del plan de Arborización.</t>
  </si>
  <si>
    <t>Manejo sostenible de áreas estratégicas para la protección y conservación de las cuencas Pasto, Bobo y Guamués.</t>
  </si>
  <si>
    <t>Se actualizará el Plan de  Ordenamiento de las cuencas Pasto, Bobo y Guamués</t>
  </si>
  <si>
    <t>Plan de manejo y ordenamiento de las cuencas actualizado.</t>
  </si>
  <si>
    <t>Se manejará sosteniblemente 600 hectáreas  situadas en zonas estratégicas  de las cuencas Pasto, Bobo y Guamués.</t>
  </si>
  <si>
    <t>Hectáreas coomanejadas sosteniblemente.</t>
  </si>
  <si>
    <t>Se formulará el plan de manejo ambiental en el humedal RAMSAR de la laguna de la Cocha y se implementará en un 10%.</t>
  </si>
  <si>
    <t>Plan de manejo ambiental en el humedal RAMSAR de la laguna de la Cocha formulado.</t>
  </si>
  <si>
    <t>Porcentaje de implementación del plan de manejo ambiental en el humedal RAMSAR de la laguna de la Cocha.</t>
  </si>
  <si>
    <t xml:space="preserve">Consolidación de una red de parques urbanos y rurales a través del mejoramiento y/o mantenimiento anual de parques y zonas verdes </t>
  </si>
  <si>
    <t>Se realizará el mantenimiento anual de 17 avenidas, 10 Glorietas, 22 Parques principales  y 16 parques corregimentales del Municipio de Pasto</t>
  </si>
  <si>
    <t>Avenidas, glorietas, parques principales  y parques corregimentales con mantenimiento.</t>
  </si>
  <si>
    <t>Se realizará el Plan de Ordenamiento y Manejo ambiental de la Loma Centenario</t>
  </si>
  <si>
    <t>Plan de ordenamiento y manejo ambiental formulado</t>
  </si>
  <si>
    <t>Adquisición y manejo de áreas de importancia ambiental en la regulación hídrica de microcuencas abastecedoras de acueductos suburbanos y rurales.</t>
  </si>
  <si>
    <t>Se adquirirá y manejará 500 hectáreas de importancia ambiental en la regulación hídrica de microcuencas abastecedoras de acueductos rurales, suburbanos y urbanos.</t>
  </si>
  <si>
    <t>Hectáreas de importancia ambiental en la regulación hídrica adquiridas y manejadas. </t>
  </si>
  <si>
    <t xml:space="preserve">Se realizará 28 campañas y/o eventos de sensibilización para la protección de los recursos naturales de palma de cera, agua, residuos sólidos, musgos y líquenes, ruido, aerosoles y prevención de incendios forestales. </t>
  </si>
  <si>
    <t xml:space="preserve">Campañas y/o eventos de sensibilización para la protección de los recursos naturales realizados. </t>
  </si>
  <si>
    <t>Ajuste e implementación del plan de educación ambiental, a través de la alianza ambiental municipal.</t>
  </si>
  <si>
    <t>Se realizarán 3 campañas para prevenir y mitigar la contaminación visual, auditiva y atmosférica por fuentes fijas.</t>
  </si>
  <si>
    <t>Campañas para prevenir y mitigar la contaminación visual, auditiva y atmosférica por fuentes fijas realizadas.</t>
  </si>
  <si>
    <t>Se incluirá y se implementará en el 50% de los proyectos educativos institucionales de las instituciones educativas municipales el componente de educación ambiental.</t>
  </si>
  <si>
    <t>Proyectos educativos institucionales que incluyen e implementan el componente ambiental.</t>
  </si>
  <si>
    <t>OBSERVACIONES</t>
  </si>
  <si>
    <t>Plan de arborización formulado.</t>
  </si>
  <si>
    <t>T  O  T  A  L</t>
  </si>
  <si>
    <t>META PROGRAMADA 2011</t>
  </si>
  <si>
    <t>Presupuesto por Resultados. Municipio de Pasto.  2011</t>
  </si>
  <si>
    <t>RECURSOS ASIGNADOS</t>
  </si>
  <si>
    <t>Ejecución proyecto</t>
  </si>
  <si>
    <t>Fecha inicio</t>
  </si>
  <si>
    <t>Fecha terminación</t>
  </si>
  <si>
    <t>Plan Ambiental del Municipio de Pasto formulado.</t>
  </si>
  <si>
    <t>Porcentaje de áreas protegidas declaradas y normatizadas</t>
  </si>
  <si>
    <t>$5.072.500.000 (Incluye: $300 millones SGP; $3100 millones 15% para SOBRETASA AMBIENTAL.
$80 millones de fondo de resarcimiento.
$5 millones de vallas. $67,5 millones otros recursos)</t>
  </si>
  <si>
    <t>Luis Eduardo Burbano Vallejo</t>
  </si>
  <si>
    <t>Ricardo Jurado Calvache</t>
  </si>
  <si>
    <t xml:space="preserve">María Alejandra Pantoja Rodriguez </t>
  </si>
  <si>
    <t>Luz Angela Obando Enriquez</t>
  </si>
  <si>
    <t>Luz Marina Arciniegas Moreno</t>
  </si>
  <si>
    <t>Proyecto de cabildo: Compra de Predio para reforestación. Corregimiento de la Caldera. Municipio de Pasto. $ 26.000.000</t>
  </si>
  <si>
    <t>5% Implementación Plan de Educación ambiental municipal</t>
  </si>
  <si>
    <t>TOTAL META</t>
  </si>
  <si>
    <t>COSTO PROYECTO</t>
  </si>
  <si>
    <r>
      <t xml:space="preserve">Adquisición de predios para la protección, conservación y recuperación de zonas de recarga acuífera y/o abastecedoras de acueductos suburbanos y rurales del Municipio de Pasto. </t>
    </r>
    <r>
      <rPr>
        <b/>
        <sz val="14"/>
        <color rgb="FFFF0000"/>
        <rFont val="Arial"/>
        <family val="2"/>
      </rPr>
      <t xml:space="preserve">2011520010047
</t>
    </r>
  </si>
  <si>
    <r>
      <t>Protección, conservación y recuperación del recurso hídrico.</t>
    </r>
    <r>
      <rPr>
        <b/>
        <sz val="14"/>
        <color rgb="FFFF0000"/>
        <rFont val="Arial"/>
        <family val="2"/>
      </rPr>
      <t xml:space="preserve"> 2011520010064
</t>
    </r>
  </si>
  <si>
    <r>
      <t xml:space="preserve">Adecuación y mantenimiento de zonas verdes, parques, glorietas y separadores en el Municipio de Pasto.
</t>
    </r>
    <r>
      <rPr>
        <b/>
        <sz val="14"/>
        <color rgb="FFFF0000"/>
        <rFont val="Arial"/>
        <family val="2"/>
      </rPr>
      <t>2011520010065</t>
    </r>
  </si>
  <si>
    <r>
      <t xml:space="preserve">Producción, sostenibilidad y fortalecimiento del Vivero Municipal de Pasto </t>
    </r>
    <r>
      <rPr>
        <b/>
        <sz val="14"/>
        <color rgb="FFFF0000"/>
        <rFont val="Arial"/>
        <family val="2"/>
      </rPr>
      <t>2011520010066</t>
    </r>
  </si>
  <si>
    <r>
      <t xml:space="preserve">Apoyo para el fortalecimiento de las conductas ambientales en los ciudadanos y ciudadanas del Municipio de Pasto. </t>
    </r>
    <r>
      <rPr>
        <b/>
        <sz val="14"/>
        <color rgb="FFFF0000"/>
        <rFont val="Arial"/>
        <family val="2"/>
      </rPr>
      <t>2011520010054</t>
    </r>
  </si>
</sst>
</file>

<file path=xl/styles.xml><?xml version="1.0" encoding="utf-8"?>
<styleSheet xmlns="http://schemas.openxmlformats.org/spreadsheetml/2006/main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d/mm/yyyy;@"/>
    <numFmt numFmtId="167" formatCode="#,##0.00\ _€;[Red]#,##0.00\ _€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2" applyFont="1" applyFill="1" applyAlignment="1">
      <alignment vertical="center" wrapText="1"/>
    </xf>
    <xf numFmtId="0" fontId="3" fillId="0" borderId="0" xfId="2" applyFont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4" fillId="0" borderId="0" xfId="2" applyFont="1" applyAlignment="1">
      <alignment wrapText="1"/>
    </xf>
    <xf numFmtId="0" fontId="1" fillId="2" borderId="1" xfId="2" applyFont="1" applyFill="1" applyBorder="1" applyAlignment="1">
      <alignment horizontal="justify" vertical="center" wrapText="1"/>
    </xf>
    <xf numFmtId="0" fontId="1" fillId="0" borderId="1" xfId="2" applyFont="1" applyFill="1" applyBorder="1" applyAlignment="1">
      <alignment horizontal="justify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wrapText="1"/>
    </xf>
    <xf numFmtId="3" fontId="8" fillId="0" borderId="1" xfId="2" applyNumberFormat="1" applyFont="1" applyFill="1" applyBorder="1" applyAlignment="1">
      <alignment horizontal="center" vertical="center"/>
    </xf>
    <xf numFmtId="3" fontId="8" fillId="2" borderId="1" xfId="5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1" xfId="4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justify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8" borderId="4" xfId="2" applyFont="1" applyFill="1" applyBorder="1" applyAlignment="1">
      <alignment horizontal="justify" vertical="center" wrapText="1"/>
    </xf>
    <xf numFmtId="3" fontId="5" fillId="8" borderId="4" xfId="2" applyNumberFormat="1" applyFont="1" applyFill="1" applyBorder="1" applyAlignment="1">
      <alignment horizontal="center" vertical="center" wrapText="1"/>
    </xf>
    <xf numFmtId="0" fontId="5" fillId="8" borderId="4" xfId="2" applyFont="1" applyFill="1" applyBorder="1" applyAlignment="1">
      <alignment horizontal="center" vertical="center" wrapText="1"/>
    </xf>
    <xf numFmtId="3" fontId="8" fillId="8" borderId="4" xfId="2" applyNumberFormat="1" applyFont="1" applyFill="1" applyBorder="1" applyAlignment="1">
      <alignment vertical="center" wrapText="1"/>
    </xf>
    <xf numFmtId="0" fontId="5" fillId="8" borderId="5" xfId="2" applyFont="1" applyFill="1" applyBorder="1" applyAlignment="1">
      <alignment horizontal="center" vertical="center" wrapText="1"/>
    </xf>
    <xf numFmtId="165" fontId="10" fillId="8" borderId="1" xfId="1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justify" vertical="center" wrapText="1"/>
    </xf>
    <xf numFmtId="165" fontId="10" fillId="8" borderId="1" xfId="1" applyNumberFormat="1" applyFont="1" applyFill="1" applyBorder="1" applyAlignment="1">
      <alignment vertical="center" wrapText="1"/>
    </xf>
    <xf numFmtId="165" fontId="10" fillId="8" borderId="1" xfId="2" applyNumberFormat="1" applyFont="1" applyFill="1" applyBorder="1" applyAlignment="1">
      <alignment horizontal="justify" vertical="center" wrapText="1"/>
    </xf>
    <xf numFmtId="165" fontId="10" fillId="8" borderId="1" xfId="1" applyNumberFormat="1" applyFont="1" applyFill="1" applyBorder="1" applyAlignment="1">
      <alignment horizontal="justify" vertical="center" wrapText="1"/>
    </xf>
    <xf numFmtId="0" fontId="10" fillId="8" borderId="1" xfId="2" applyFont="1" applyFill="1" applyBorder="1" applyAlignment="1">
      <alignment wrapText="1"/>
    </xf>
    <xf numFmtId="165" fontId="12" fillId="8" borderId="1" xfId="2" applyNumberFormat="1" applyFont="1" applyFill="1" applyBorder="1" applyAlignment="1">
      <alignment horizontal="center" vertical="center" wrapText="1"/>
    </xf>
    <xf numFmtId="14" fontId="8" fillId="8" borderId="1" xfId="1" applyNumberFormat="1" applyFont="1" applyFill="1" applyBorder="1" applyAlignment="1">
      <alignment horizontal="justify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8" fillId="8" borderId="6" xfId="2" applyFont="1" applyFill="1" applyBorder="1" applyAlignment="1">
      <alignment horizontal="center" vertical="center" wrapText="1"/>
    </xf>
    <xf numFmtId="14" fontId="8" fillId="8" borderId="1" xfId="2" applyNumberFormat="1" applyFont="1" applyFill="1" applyBorder="1" applyAlignment="1">
      <alignment horizontal="justify" vertical="center" wrapText="1"/>
    </xf>
    <xf numFmtId="165" fontId="10" fillId="8" borderId="1" xfId="1" applyNumberFormat="1" applyFont="1" applyFill="1" applyBorder="1" applyAlignment="1">
      <alignment wrapText="1"/>
    </xf>
    <xf numFmtId="165" fontId="10" fillId="8" borderId="14" xfId="1" applyNumberFormat="1" applyFont="1" applyFill="1" applyBorder="1" applyAlignment="1">
      <alignment horizontal="center" vertical="center" wrapText="1"/>
    </xf>
    <xf numFmtId="0" fontId="10" fillId="8" borderId="14" xfId="2" applyFont="1" applyFill="1" applyBorder="1" applyAlignment="1">
      <alignment horizontal="justify" vertical="center" wrapText="1"/>
    </xf>
    <xf numFmtId="165" fontId="10" fillId="8" borderId="14" xfId="1" applyNumberFormat="1" applyFont="1" applyFill="1" applyBorder="1" applyAlignment="1">
      <alignment vertical="center" wrapText="1"/>
    </xf>
    <xf numFmtId="165" fontId="10" fillId="9" borderId="1" xfId="1" applyNumberFormat="1" applyFont="1" applyFill="1" applyBorder="1" applyAlignment="1">
      <alignment horizontal="center" vertical="center" wrapText="1"/>
    </xf>
    <xf numFmtId="3" fontId="10" fillId="9" borderId="1" xfId="2" applyNumberFormat="1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justify" vertical="center" wrapText="1"/>
    </xf>
    <xf numFmtId="165" fontId="10" fillId="9" borderId="1" xfId="1" applyNumberFormat="1" applyFont="1" applyFill="1" applyBorder="1" applyAlignment="1">
      <alignment vertical="center" wrapText="1"/>
    </xf>
    <xf numFmtId="0" fontId="10" fillId="9" borderId="1" xfId="2" applyFont="1" applyFill="1" applyBorder="1" applyAlignment="1">
      <alignment horizontal="center" vertical="center" wrapText="1"/>
    </xf>
    <xf numFmtId="165" fontId="10" fillId="9" borderId="1" xfId="2" applyNumberFormat="1" applyFont="1" applyFill="1" applyBorder="1" applyAlignment="1">
      <alignment horizontal="justify" vertical="center" wrapText="1"/>
    </xf>
    <xf numFmtId="165" fontId="10" fillId="9" borderId="1" xfId="1" applyNumberFormat="1" applyFont="1" applyFill="1" applyBorder="1" applyAlignment="1">
      <alignment horizontal="justify" vertical="center" wrapText="1"/>
    </xf>
    <xf numFmtId="0" fontId="10" fillId="9" borderId="1" xfId="2" applyFont="1" applyFill="1" applyBorder="1" applyAlignment="1">
      <alignment wrapText="1"/>
    </xf>
    <xf numFmtId="165" fontId="12" fillId="9" borderId="1" xfId="2" applyNumberFormat="1" applyFont="1" applyFill="1" applyBorder="1" applyAlignment="1">
      <alignment horizontal="center" vertical="center" wrapText="1"/>
    </xf>
    <xf numFmtId="14" fontId="8" fillId="9" borderId="1" xfId="1" applyNumberFormat="1" applyFont="1" applyFill="1" applyBorder="1" applyAlignment="1">
      <alignment horizontal="justify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165" fontId="13" fillId="7" borderId="17" xfId="2" applyNumberFormat="1" applyFont="1" applyFill="1" applyBorder="1" applyAlignment="1">
      <alignment wrapText="1"/>
    </xf>
    <xf numFmtId="165" fontId="13" fillId="7" borderId="18" xfId="2" applyNumberFormat="1" applyFont="1" applyFill="1" applyBorder="1" applyAlignment="1">
      <alignment wrapText="1"/>
    </xf>
    <xf numFmtId="0" fontId="2" fillId="11" borderId="3" xfId="0" applyFont="1" applyFill="1" applyBorder="1" applyAlignment="1">
      <alignment horizontal="center" vertical="center" wrapText="1"/>
    </xf>
    <xf numFmtId="167" fontId="3" fillId="12" borderId="3" xfId="0" applyNumberFormat="1" applyFont="1" applyFill="1" applyBorder="1" applyAlignment="1">
      <alignment horizontal="center" vertical="center" wrapText="1"/>
    </xf>
    <xf numFmtId="49" fontId="3" fillId="12" borderId="3" xfId="0" applyNumberFormat="1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justify" vertical="center" wrapText="1"/>
    </xf>
    <xf numFmtId="0" fontId="10" fillId="9" borderId="1" xfId="2" applyFont="1" applyFill="1" applyBorder="1" applyAlignment="1">
      <alignment horizontal="justify" vertical="center" wrapText="1"/>
    </xf>
    <xf numFmtId="0" fontId="8" fillId="0" borderId="4" xfId="2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justify" vertical="center" wrapText="1"/>
    </xf>
    <xf numFmtId="0" fontId="8" fillId="0" borderId="14" xfId="2" applyFont="1" applyFill="1" applyBorder="1" applyAlignment="1">
      <alignment horizontal="justify" vertical="center" wrapText="1"/>
    </xf>
    <xf numFmtId="9" fontId="8" fillId="2" borderId="4" xfId="5" applyFont="1" applyFill="1" applyBorder="1" applyAlignment="1">
      <alignment horizontal="center" vertical="center" wrapText="1"/>
    </xf>
    <xf numFmtId="9" fontId="8" fillId="2" borderId="1" xfId="5" applyFont="1" applyFill="1" applyBorder="1" applyAlignment="1">
      <alignment horizontal="center" vertical="center" wrapText="1"/>
    </xf>
    <xf numFmtId="9" fontId="8" fillId="2" borderId="14" xfId="5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8" fillId="8" borderId="6" xfId="2" applyFont="1" applyFill="1" applyBorder="1" applyAlignment="1">
      <alignment horizontal="center" vertical="center" wrapText="1"/>
    </xf>
    <xf numFmtId="0" fontId="8" fillId="8" borderId="15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justify" vertical="center" wrapText="1"/>
    </xf>
    <xf numFmtId="0" fontId="1" fillId="0" borderId="11" xfId="2" applyFont="1" applyFill="1" applyBorder="1" applyAlignment="1">
      <alignment horizontal="justify" vertical="center" wrapText="1"/>
    </xf>
    <xf numFmtId="0" fontId="1" fillId="0" borderId="2" xfId="2" applyFont="1" applyFill="1" applyBorder="1" applyAlignment="1">
      <alignment horizontal="justify" vertical="center" wrapText="1"/>
    </xf>
    <xf numFmtId="0" fontId="1" fillId="2" borderId="3" xfId="2" applyFont="1" applyFill="1" applyBorder="1" applyAlignment="1">
      <alignment horizontal="justify" vertical="center" wrapText="1"/>
    </xf>
    <xf numFmtId="0" fontId="1" fillId="2" borderId="12" xfId="2" applyFont="1" applyFill="1" applyBorder="1" applyAlignment="1">
      <alignment horizontal="justify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8" fillId="8" borderId="14" xfId="2" applyFont="1" applyFill="1" applyBorder="1" applyAlignment="1">
      <alignment horizontal="center" vertical="center" wrapText="1"/>
    </xf>
    <xf numFmtId="166" fontId="8" fillId="8" borderId="1" xfId="1" applyNumberFormat="1" applyFont="1" applyFill="1" applyBorder="1" applyAlignment="1">
      <alignment horizontal="center" vertical="center" wrapText="1"/>
    </xf>
    <xf numFmtId="166" fontId="8" fillId="8" borderId="14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justify" vertical="center" wrapText="1"/>
    </xf>
    <xf numFmtId="0" fontId="1" fillId="2" borderId="14" xfId="2" applyFont="1" applyFill="1" applyBorder="1" applyAlignment="1">
      <alignment horizontal="justify" vertical="center" wrapText="1"/>
    </xf>
    <xf numFmtId="14" fontId="8" fillId="9" borderId="1" xfId="1" applyNumberFormat="1" applyFont="1" applyFill="1" applyBorder="1" applyAlignment="1">
      <alignment horizontal="center" vertical="center" wrapText="1"/>
    </xf>
    <xf numFmtId="165" fontId="12" fillId="8" borderId="1" xfId="2" applyNumberFormat="1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 wrapText="1"/>
    </xf>
    <xf numFmtId="0" fontId="12" fillId="8" borderId="14" xfId="2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justify" vertical="center" wrapText="1"/>
    </xf>
    <xf numFmtId="0" fontId="10" fillId="8" borderId="14" xfId="2" applyFont="1" applyFill="1" applyBorder="1" applyAlignment="1">
      <alignment horizontal="justify" vertical="center" wrapText="1"/>
    </xf>
    <xf numFmtId="165" fontId="12" fillId="9" borderId="1" xfId="2" applyNumberFormat="1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49" fontId="1" fillId="12" borderId="19" xfId="0" applyNumberFormat="1" applyFont="1" applyFill="1" applyBorder="1" applyAlignment="1">
      <alignment horizontal="center" vertical="center" wrapText="1"/>
    </xf>
    <xf numFmtId="49" fontId="1" fillId="12" borderId="20" xfId="0" applyNumberFormat="1" applyFont="1" applyFill="1" applyBorder="1" applyAlignment="1">
      <alignment horizontal="center" vertical="center" wrapText="1"/>
    </xf>
    <xf numFmtId="49" fontId="1" fillId="12" borderId="21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49" fontId="3" fillId="12" borderId="3" xfId="0" applyNumberFormat="1" applyFont="1" applyFill="1" applyBorder="1" applyAlignment="1">
      <alignment horizontal="center" vertical="center" wrapText="1"/>
    </xf>
    <xf numFmtId="167" fontId="3" fillId="12" borderId="1" xfId="0" applyNumberFormat="1" applyFont="1" applyFill="1" applyBorder="1" applyAlignment="1">
      <alignment horizontal="center" vertical="center" wrapText="1"/>
    </xf>
    <xf numFmtId="167" fontId="3" fillId="12" borderId="3" xfId="0" applyNumberFormat="1" applyFont="1" applyFill="1" applyBorder="1" applyAlignment="1">
      <alignment horizontal="center" vertical="center" wrapText="1"/>
    </xf>
    <xf numFmtId="0" fontId="13" fillId="7" borderId="16" xfId="2" applyFont="1" applyFill="1" applyBorder="1" applyAlignment="1">
      <alignment horizontal="center" wrapText="1"/>
    </xf>
    <xf numFmtId="0" fontId="13" fillId="7" borderId="17" xfId="2" applyFont="1" applyFill="1" applyBorder="1" applyAlignment="1">
      <alignment horizontal="center" wrapText="1"/>
    </xf>
    <xf numFmtId="49" fontId="3" fillId="12" borderId="4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justify" vertical="center" wrapText="1"/>
    </xf>
    <xf numFmtId="0" fontId="1" fillId="0" borderId="1" xfId="2" applyFont="1" applyFill="1" applyBorder="1" applyAlignment="1">
      <alignment horizontal="justify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justify" vertical="center" wrapText="1"/>
    </xf>
    <xf numFmtId="0" fontId="8" fillId="0" borderId="8" xfId="2" applyFont="1" applyFill="1" applyBorder="1" applyAlignment="1">
      <alignment horizontal="justify" vertical="center" wrapText="1"/>
    </xf>
    <xf numFmtId="0" fontId="8" fillId="0" borderId="13" xfId="2" applyFont="1" applyFill="1" applyBorder="1" applyAlignment="1">
      <alignment horizontal="justify" vertical="center" wrapText="1"/>
    </xf>
    <xf numFmtId="0" fontId="10" fillId="9" borderId="1" xfId="2" applyFont="1" applyFill="1" applyBorder="1" applyAlignment="1">
      <alignment horizontal="justify" vertical="center" wrapText="1"/>
    </xf>
    <xf numFmtId="0" fontId="7" fillId="0" borderId="1" xfId="2" applyFont="1" applyFill="1" applyBorder="1" applyAlignment="1">
      <alignment horizontal="justify" vertical="center" wrapText="1"/>
    </xf>
  </cellXfs>
  <cellStyles count="6">
    <cellStyle name="Millares" xfId="1" builtinId="3"/>
    <cellStyle name="Normal" xfId="0" builtinId="0"/>
    <cellStyle name="Normal 2" xfId="2"/>
    <cellStyle name="Normal 2 2" xfId="3"/>
    <cellStyle name="Porcentual" xfId="4" builtinId="5"/>
    <cellStyle name="Porcentual 3" xfId="5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7"/>
  <sheetViews>
    <sheetView tabSelected="1" topLeftCell="A19" zoomScale="70" zoomScaleNormal="70" workbookViewId="0">
      <selection activeCell="I23" sqref="I23"/>
    </sheetView>
  </sheetViews>
  <sheetFormatPr baseColWidth="10" defaultRowHeight="12"/>
  <cols>
    <col min="1" max="1" width="16.5703125" style="4" customWidth="1"/>
    <col min="2" max="2" width="16" style="4" customWidth="1"/>
    <col min="3" max="3" width="24.140625" style="4" customWidth="1"/>
    <col min="4" max="4" width="28.5703125" style="4" customWidth="1"/>
    <col min="5" max="5" width="22.42578125" style="4" customWidth="1"/>
    <col min="6" max="6" width="16.28515625" style="8" customWidth="1"/>
    <col min="7" max="7" width="17.7109375" style="8" customWidth="1"/>
    <col min="8" max="8" width="33" style="4" customWidth="1"/>
    <col min="9" max="9" width="22.28515625" style="4" bestFit="1" customWidth="1"/>
    <col min="10" max="10" width="8.85546875" style="4" customWidth="1"/>
    <col min="11" max="11" width="9.28515625" style="4" customWidth="1"/>
    <col min="12" max="12" width="22.28515625" style="4" bestFit="1" customWidth="1"/>
    <col min="13" max="13" width="22.42578125" style="4" bestFit="1" customWidth="1"/>
    <col min="14" max="15" width="12.85546875" style="4" bestFit="1" customWidth="1"/>
    <col min="16" max="16" width="13.7109375" style="4" customWidth="1"/>
    <col min="17" max="17" width="18.7109375" style="4" customWidth="1"/>
    <col min="18" max="16384" width="11.42578125" style="4"/>
  </cols>
  <sheetData>
    <row r="1" spans="1:76" s="1" customFormat="1" ht="12.75">
      <c r="A1" s="104" t="s">
        <v>0</v>
      </c>
      <c r="B1" s="104"/>
      <c r="C1" s="104"/>
      <c r="D1" s="104"/>
      <c r="E1" s="12"/>
      <c r="F1" s="13"/>
      <c r="G1" s="13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76" s="1" customFormat="1" ht="12.75">
      <c r="A2" s="104" t="s">
        <v>56</v>
      </c>
      <c r="B2" s="104"/>
      <c r="C2" s="104"/>
      <c r="D2" s="104"/>
      <c r="E2" s="12"/>
      <c r="F2" s="13"/>
      <c r="G2" s="13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76" s="2" customFormat="1" ht="15">
      <c r="A3" s="103" t="s">
        <v>1</v>
      </c>
      <c r="B3" s="103"/>
      <c r="C3" s="103"/>
      <c r="D3" s="103"/>
      <c r="E3" s="14"/>
      <c r="F3" s="13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76" s="2" customFormat="1" ht="12.75">
      <c r="A4" s="105" t="s">
        <v>2</v>
      </c>
      <c r="B4" s="105"/>
      <c r="C4" s="105"/>
      <c r="D4" s="105"/>
      <c r="E4" s="15"/>
      <c r="F4" s="13"/>
      <c r="G4" s="13"/>
      <c r="H4" s="12"/>
      <c r="I4" s="12"/>
      <c r="J4" s="12"/>
      <c r="K4" s="12"/>
      <c r="L4" s="12"/>
      <c r="M4" s="12"/>
      <c r="N4" s="12"/>
      <c r="O4" s="12"/>
      <c r="P4" s="12"/>
      <c r="Q4" s="1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76" s="3" customFormat="1" ht="12.75" thickBot="1">
      <c r="A5" s="16"/>
      <c r="B5" s="16"/>
      <c r="C5" s="16"/>
      <c r="D5" s="16"/>
      <c r="E5" s="16"/>
      <c r="F5" s="17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76" s="2" customFormat="1" ht="12.75">
      <c r="A6" s="97" t="s">
        <v>3</v>
      </c>
      <c r="B6" s="100" t="s">
        <v>4</v>
      </c>
      <c r="C6" s="100" t="s">
        <v>5</v>
      </c>
      <c r="D6" s="118" t="s">
        <v>6</v>
      </c>
      <c r="E6" s="118" t="s">
        <v>7</v>
      </c>
      <c r="F6" s="127" t="s">
        <v>55</v>
      </c>
      <c r="G6" s="115" t="s">
        <v>57</v>
      </c>
      <c r="H6" s="115" t="s">
        <v>8</v>
      </c>
      <c r="I6" s="109" t="s">
        <v>9</v>
      </c>
      <c r="J6" s="110"/>
      <c r="K6" s="110"/>
      <c r="L6" s="111"/>
      <c r="M6" s="112" t="s">
        <v>72</v>
      </c>
      <c r="N6" s="115" t="s">
        <v>58</v>
      </c>
      <c r="O6" s="115"/>
      <c r="P6" s="112" t="s">
        <v>10</v>
      </c>
      <c r="Q6" s="106" t="s">
        <v>52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</row>
    <row r="7" spans="1:76" s="5" customFormat="1" ht="12.75">
      <c r="A7" s="98"/>
      <c r="B7" s="101"/>
      <c r="C7" s="101"/>
      <c r="D7" s="119"/>
      <c r="E7" s="119"/>
      <c r="F7" s="121"/>
      <c r="G7" s="116"/>
      <c r="H7" s="116"/>
      <c r="I7" s="123" t="s">
        <v>11</v>
      </c>
      <c r="J7" s="116" t="s">
        <v>12</v>
      </c>
      <c r="K7" s="116"/>
      <c r="L7" s="121" t="s">
        <v>71</v>
      </c>
      <c r="M7" s="113"/>
      <c r="N7" s="116"/>
      <c r="O7" s="116"/>
      <c r="P7" s="113"/>
      <c r="Q7" s="10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</row>
    <row r="8" spans="1:76" s="5" customFormat="1" ht="26.25" thickBot="1">
      <c r="A8" s="99"/>
      <c r="B8" s="102"/>
      <c r="C8" s="102"/>
      <c r="D8" s="120"/>
      <c r="E8" s="62" t="s">
        <v>13</v>
      </c>
      <c r="F8" s="122"/>
      <c r="G8" s="117"/>
      <c r="H8" s="117"/>
      <c r="I8" s="124"/>
      <c r="J8" s="63" t="s">
        <v>14</v>
      </c>
      <c r="K8" s="64" t="s">
        <v>15</v>
      </c>
      <c r="L8" s="122"/>
      <c r="M8" s="114"/>
      <c r="N8" s="65" t="s">
        <v>59</v>
      </c>
      <c r="O8" s="65" t="s">
        <v>60</v>
      </c>
      <c r="P8" s="114"/>
      <c r="Q8" s="10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</row>
    <row r="9" spans="1:76" s="7" customFormat="1" ht="38.25">
      <c r="A9" s="131" t="s">
        <v>16</v>
      </c>
      <c r="B9" s="68" t="s">
        <v>17</v>
      </c>
      <c r="C9" s="26" t="s">
        <v>18</v>
      </c>
      <c r="D9" s="26" t="s">
        <v>19</v>
      </c>
      <c r="E9" s="26" t="s">
        <v>61</v>
      </c>
      <c r="F9" s="27">
        <v>1</v>
      </c>
      <c r="G9" s="71" t="s">
        <v>63</v>
      </c>
      <c r="H9" s="28"/>
      <c r="I9" s="29"/>
      <c r="J9" s="30"/>
      <c r="K9" s="30"/>
      <c r="L9" s="29"/>
      <c r="M9" s="31"/>
      <c r="N9" s="29"/>
      <c r="O9" s="29"/>
      <c r="P9" s="30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1:76" s="7" customFormat="1" ht="114.75">
      <c r="A10" s="132"/>
      <c r="B10" s="69"/>
      <c r="C10" s="10" t="s">
        <v>20</v>
      </c>
      <c r="D10" s="10" t="s">
        <v>21</v>
      </c>
      <c r="E10" s="10" t="s">
        <v>22</v>
      </c>
      <c r="F10" s="20">
        <v>0.2</v>
      </c>
      <c r="G10" s="72"/>
      <c r="H10" s="134" t="s">
        <v>74</v>
      </c>
      <c r="I10" s="48">
        <v>80000000</v>
      </c>
      <c r="J10" s="49"/>
      <c r="K10" s="50"/>
      <c r="L10" s="51">
        <f>J10+I10</f>
        <v>80000000</v>
      </c>
      <c r="M10" s="95">
        <f>SUM(L10:L18)</f>
        <v>220000000</v>
      </c>
      <c r="N10" s="89">
        <v>40558</v>
      </c>
      <c r="O10" s="89">
        <v>40908</v>
      </c>
      <c r="P10" s="82" t="s">
        <v>64</v>
      </c>
      <c r="Q10" s="7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76" s="7" customFormat="1" ht="38.25">
      <c r="A11" s="132"/>
      <c r="B11" s="69"/>
      <c r="C11" s="87" t="s">
        <v>23</v>
      </c>
      <c r="D11" s="87" t="s">
        <v>24</v>
      </c>
      <c r="E11" s="10" t="s">
        <v>25</v>
      </c>
      <c r="F11" s="21">
        <v>0.1</v>
      </c>
      <c r="G11" s="72"/>
      <c r="H11" s="134"/>
      <c r="I11" s="51">
        <v>50000000</v>
      </c>
      <c r="J11" s="49"/>
      <c r="K11" s="50"/>
      <c r="L11" s="51">
        <f>J11+I11</f>
        <v>50000000</v>
      </c>
      <c r="M11" s="96"/>
      <c r="N11" s="89"/>
      <c r="O11" s="89"/>
      <c r="P11" s="82"/>
      <c r="Q11" s="7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76" s="7" customFormat="1" ht="38.25">
      <c r="A12" s="132"/>
      <c r="B12" s="69"/>
      <c r="C12" s="87"/>
      <c r="D12" s="87"/>
      <c r="E12" s="10" t="s">
        <v>62</v>
      </c>
      <c r="F12" s="22">
        <v>1</v>
      </c>
      <c r="G12" s="72"/>
      <c r="H12" s="134"/>
      <c r="I12" s="51">
        <v>0</v>
      </c>
      <c r="J12" s="52"/>
      <c r="K12" s="50"/>
      <c r="L12" s="51">
        <f t="shared" ref="L12:L26" si="0">J12+I12</f>
        <v>0</v>
      </c>
      <c r="M12" s="96"/>
      <c r="N12" s="89"/>
      <c r="O12" s="89"/>
      <c r="P12" s="82"/>
      <c r="Q12" s="74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76" s="7" customFormat="1" ht="25.5">
      <c r="A13" s="132"/>
      <c r="B13" s="69"/>
      <c r="C13" s="128" t="s">
        <v>26</v>
      </c>
      <c r="D13" s="87" t="s">
        <v>27</v>
      </c>
      <c r="E13" s="10" t="s">
        <v>53</v>
      </c>
      <c r="F13" s="22">
        <v>1</v>
      </c>
      <c r="G13" s="72"/>
      <c r="H13" s="134"/>
      <c r="I13" s="48">
        <v>0</v>
      </c>
      <c r="J13" s="52"/>
      <c r="K13" s="50"/>
      <c r="L13" s="51">
        <f t="shared" si="0"/>
        <v>0</v>
      </c>
      <c r="M13" s="96"/>
      <c r="N13" s="89"/>
      <c r="O13" s="89"/>
      <c r="P13" s="82"/>
      <c r="Q13" s="74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76" s="7" customFormat="1" ht="38.25">
      <c r="A14" s="132"/>
      <c r="B14" s="69"/>
      <c r="C14" s="128"/>
      <c r="D14" s="87"/>
      <c r="E14" s="10" t="s">
        <v>28</v>
      </c>
      <c r="F14" s="21">
        <v>0.1</v>
      </c>
      <c r="G14" s="72"/>
      <c r="H14" s="134"/>
      <c r="I14" s="48">
        <v>40000000</v>
      </c>
      <c r="J14" s="52"/>
      <c r="K14" s="50"/>
      <c r="L14" s="51">
        <f t="shared" si="0"/>
        <v>40000000</v>
      </c>
      <c r="M14" s="96"/>
      <c r="N14" s="89"/>
      <c r="O14" s="89"/>
      <c r="P14" s="82"/>
      <c r="Q14" s="74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76" s="7" customFormat="1" ht="38.25">
      <c r="A15" s="132"/>
      <c r="B15" s="69"/>
      <c r="C15" s="87" t="s">
        <v>29</v>
      </c>
      <c r="D15" s="10" t="s">
        <v>30</v>
      </c>
      <c r="E15" s="10" t="s">
        <v>31</v>
      </c>
      <c r="F15" s="22">
        <v>1</v>
      </c>
      <c r="G15" s="72"/>
      <c r="H15" s="134"/>
      <c r="I15" s="48"/>
      <c r="J15" s="52"/>
      <c r="K15" s="50"/>
      <c r="L15" s="51">
        <f t="shared" si="0"/>
        <v>0</v>
      </c>
      <c r="M15" s="96"/>
      <c r="N15" s="89"/>
      <c r="O15" s="89"/>
      <c r="P15" s="82"/>
      <c r="Q15" s="74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76" s="6" customFormat="1" ht="63.75">
      <c r="A16" s="132"/>
      <c r="B16" s="69"/>
      <c r="C16" s="87"/>
      <c r="D16" s="10" t="s">
        <v>32</v>
      </c>
      <c r="E16" s="10" t="s">
        <v>33</v>
      </c>
      <c r="F16" s="23">
        <v>200</v>
      </c>
      <c r="G16" s="72"/>
      <c r="H16" s="134"/>
      <c r="I16" s="48">
        <v>50000000</v>
      </c>
      <c r="J16" s="49"/>
      <c r="K16" s="50"/>
      <c r="L16" s="51">
        <f t="shared" si="0"/>
        <v>50000000</v>
      </c>
      <c r="M16" s="96"/>
      <c r="N16" s="89"/>
      <c r="O16" s="89"/>
      <c r="P16" s="82"/>
      <c r="Q16" s="74"/>
    </row>
    <row r="17" spans="1:17" s="6" customFormat="1" ht="51">
      <c r="A17" s="132"/>
      <c r="B17" s="69"/>
      <c r="C17" s="87"/>
      <c r="D17" s="80" t="s">
        <v>34</v>
      </c>
      <c r="E17" s="10" t="s">
        <v>35</v>
      </c>
      <c r="F17" s="21">
        <v>1</v>
      </c>
      <c r="G17" s="72"/>
      <c r="H17" s="134"/>
      <c r="I17" s="48">
        <v>0</v>
      </c>
      <c r="J17" s="52"/>
      <c r="K17" s="50"/>
      <c r="L17" s="51">
        <f t="shared" si="0"/>
        <v>0</v>
      </c>
      <c r="M17" s="96"/>
      <c r="N17" s="89"/>
      <c r="O17" s="89"/>
      <c r="P17" s="82"/>
      <c r="Q17" s="74"/>
    </row>
    <row r="18" spans="1:17" s="6" customFormat="1" ht="63.75">
      <c r="A18" s="132"/>
      <c r="B18" s="69"/>
      <c r="C18" s="87"/>
      <c r="D18" s="81"/>
      <c r="E18" s="10" t="s">
        <v>36</v>
      </c>
      <c r="F18" s="21">
        <v>0.1</v>
      </c>
      <c r="G18" s="72"/>
      <c r="H18" s="134"/>
      <c r="I18" s="48">
        <v>0</v>
      </c>
      <c r="J18" s="52"/>
      <c r="K18" s="53"/>
      <c r="L18" s="51">
        <f t="shared" si="0"/>
        <v>0</v>
      </c>
      <c r="M18" s="96"/>
      <c r="N18" s="89"/>
      <c r="O18" s="89"/>
      <c r="P18" s="82"/>
      <c r="Q18" s="74"/>
    </row>
    <row r="19" spans="1:17" ht="108">
      <c r="A19" s="132"/>
      <c r="B19" s="69"/>
      <c r="C19" s="135" t="s">
        <v>37</v>
      </c>
      <c r="D19" s="129" t="s">
        <v>38</v>
      </c>
      <c r="E19" s="129" t="s">
        <v>39</v>
      </c>
      <c r="F19" s="130">
        <f>17+10+22+16</f>
        <v>65</v>
      </c>
      <c r="G19" s="72"/>
      <c r="H19" s="66" t="s">
        <v>75</v>
      </c>
      <c r="I19" s="37">
        <v>307500000</v>
      </c>
      <c r="J19" s="38"/>
      <c r="K19" s="34"/>
      <c r="L19" s="35">
        <f t="shared" si="0"/>
        <v>307500000</v>
      </c>
      <c r="M19" s="39">
        <f>L19</f>
        <v>307500000</v>
      </c>
      <c r="N19" s="40">
        <v>40558</v>
      </c>
      <c r="O19" s="40">
        <v>40908</v>
      </c>
      <c r="P19" s="41" t="s">
        <v>65</v>
      </c>
      <c r="Q19" s="42"/>
    </row>
    <row r="20" spans="1:17" ht="90">
      <c r="A20" s="132"/>
      <c r="B20" s="69"/>
      <c r="C20" s="135"/>
      <c r="D20" s="129"/>
      <c r="E20" s="129"/>
      <c r="F20" s="130"/>
      <c r="G20" s="72"/>
      <c r="H20" s="67" t="s">
        <v>76</v>
      </c>
      <c r="I20" s="54">
        <v>65000000</v>
      </c>
      <c r="J20" s="55"/>
      <c r="K20" s="50"/>
      <c r="L20" s="51">
        <f t="shared" si="0"/>
        <v>65000000</v>
      </c>
      <c r="M20" s="56">
        <f>L20</f>
        <v>65000000</v>
      </c>
      <c r="N20" s="57">
        <v>40558</v>
      </c>
      <c r="O20" s="57">
        <v>40908</v>
      </c>
      <c r="P20" s="58" t="s">
        <v>67</v>
      </c>
      <c r="Q20" s="59"/>
    </row>
    <row r="21" spans="1:17" ht="38.25">
      <c r="A21" s="132"/>
      <c r="B21" s="69"/>
      <c r="C21" s="135"/>
      <c r="D21" s="11" t="s">
        <v>40</v>
      </c>
      <c r="E21" s="11" t="s">
        <v>41</v>
      </c>
      <c r="F21" s="24">
        <v>1</v>
      </c>
      <c r="G21" s="72"/>
      <c r="H21" s="34"/>
      <c r="I21" s="38"/>
      <c r="J21" s="38"/>
      <c r="K21" s="36"/>
      <c r="L21" s="35">
        <f t="shared" si="0"/>
        <v>0</v>
      </c>
      <c r="M21" s="39">
        <f>L21</f>
        <v>0</v>
      </c>
      <c r="N21" s="43"/>
      <c r="O21" s="43"/>
      <c r="P21" s="41"/>
      <c r="Q21" s="42"/>
    </row>
    <row r="22" spans="1:17" ht="180">
      <c r="A22" s="132"/>
      <c r="B22" s="69"/>
      <c r="C22" s="129" t="s">
        <v>42</v>
      </c>
      <c r="D22" s="10" t="s">
        <v>43</v>
      </c>
      <c r="E22" s="10" t="s">
        <v>44</v>
      </c>
      <c r="F22" s="19">
        <v>100</v>
      </c>
      <c r="G22" s="72"/>
      <c r="H22" s="50" t="s">
        <v>73</v>
      </c>
      <c r="I22" s="53">
        <v>300000000</v>
      </c>
      <c r="J22" s="55"/>
      <c r="K22" s="50"/>
      <c r="L22" s="51">
        <f t="shared" si="0"/>
        <v>300000000</v>
      </c>
      <c r="M22" s="56">
        <f>L22</f>
        <v>300000000</v>
      </c>
      <c r="N22" s="57">
        <v>40558</v>
      </c>
      <c r="O22" s="57">
        <v>40908</v>
      </c>
      <c r="P22" s="58" t="s">
        <v>66</v>
      </c>
      <c r="Q22" s="59" t="s">
        <v>69</v>
      </c>
    </row>
    <row r="23" spans="1:17" ht="102">
      <c r="A23" s="132"/>
      <c r="B23" s="69"/>
      <c r="C23" s="129"/>
      <c r="D23" s="10" t="s">
        <v>45</v>
      </c>
      <c r="E23" s="10" t="s">
        <v>46</v>
      </c>
      <c r="F23" s="19">
        <v>7</v>
      </c>
      <c r="G23" s="72"/>
      <c r="H23" s="93" t="s">
        <v>77</v>
      </c>
      <c r="I23" s="33">
        <v>37500000</v>
      </c>
      <c r="J23" s="44"/>
      <c r="K23" s="37"/>
      <c r="L23" s="35">
        <f t="shared" si="0"/>
        <v>37500000</v>
      </c>
      <c r="M23" s="90">
        <f>SUM(L23:L26)</f>
        <v>67500000</v>
      </c>
      <c r="N23" s="85">
        <f>N22</f>
        <v>40558</v>
      </c>
      <c r="O23" s="85">
        <v>40908</v>
      </c>
      <c r="P23" s="83" t="s">
        <v>68</v>
      </c>
      <c r="Q23" s="75"/>
    </row>
    <row r="24" spans="1:17" ht="63.75">
      <c r="A24" s="132"/>
      <c r="B24" s="69"/>
      <c r="C24" s="77" t="s">
        <v>47</v>
      </c>
      <c r="D24" s="10" t="s">
        <v>48</v>
      </c>
      <c r="E24" s="10" t="s">
        <v>49</v>
      </c>
      <c r="F24" s="19">
        <v>1</v>
      </c>
      <c r="G24" s="72"/>
      <c r="H24" s="93"/>
      <c r="I24" s="33">
        <v>10000000</v>
      </c>
      <c r="J24" s="33"/>
      <c r="K24" s="37"/>
      <c r="L24" s="35">
        <f t="shared" si="0"/>
        <v>10000000</v>
      </c>
      <c r="M24" s="91"/>
      <c r="N24" s="85"/>
      <c r="O24" s="85"/>
      <c r="P24" s="83"/>
      <c r="Q24" s="75"/>
    </row>
    <row r="25" spans="1:17" ht="18">
      <c r="A25" s="132"/>
      <c r="B25" s="69"/>
      <c r="C25" s="78"/>
      <c r="D25" s="87" t="s">
        <v>50</v>
      </c>
      <c r="E25" s="87" t="s">
        <v>51</v>
      </c>
      <c r="F25" s="19">
        <v>27</v>
      </c>
      <c r="G25" s="72"/>
      <c r="H25" s="93"/>
      <c r="I25" s="33">
        <v>10000000</v>
      </c>
      <c r="J25" s="33"/>
      <c r="K25" s="37"/>
      <c r="L25" s="35">
        <f t="shared" si="0"/>
        <v>10000000</v>
      </c>
      <c r="M25" s="91"/>
      <c r="N25" s="85"/>
      <c r="O25" s="85"/>
      <c r="P25" s="83"/>
      <c r="Q25" s="75"/>
    </row>
    <row r="26" spans="1:17" ht="77.25" thickBot="1">
      <c r="A26" s="133"/>
      <c r="B26" s="70"/>
      <c r="C26" s="79"/>
      <c r="D26" s="88"/>
      <c r="E26" s="88"/>
      <c r="F26" s="25" t="s">
        <v>70</v>
      </c>
      <c r="G26" s="73"/>
      <c r="H26" s="94"/>
      <c r="I26" s="45">
        <v>10000000</v>
      </c>
      <c r="J26" s="45"/>
      <c r="K26" s="46"/>
      <c r="L26" s="47">
        <f t="shared" si="0"/>
        <v>10000000</v>
      </c>
      <c r="M26" s="92"/>
      <c r="N26" s="86"/>
      <c r="O26" s="86"/>
      <c r="P26" s="84"/>
      <c r="Q26" s="76"/>
    </row>
    <row r="27" spans="1:17" s="9" customFormat="1" ht="21" thickBot="1">
      <c r="A27" s="125" t="s">
        <v>54</v>
      </c>
      <c r="B27" s="126"/>
      <c r="C27" s="126"/>
      <c r="D27" s="126"/>
      <c r="E27" s="126"/>
      <c r="F27" s="126"/>
      <c r="G27" s="126"/>
      <c r="H27" s="126"/>
      <c r="I27" s="60">
        <f>SUM(I9:I26)</f>
        <v>960000000</v>
      </c>
      <c r="J27" s="60">
        <f>SUM(J9:J26)</f>
        <v>0</v>
      </c>
      <c r="K27" s="60">
        <f>SUM(K9:K26)</f>
        <v>0</v>
      </c>
      <c r="L27" s="60">
        <f>SUM(L9:L26)</f>
        <v>960000000</v>
      </c>
      <c r="M27" s="61">
        <f>SUM(M10:M26)</f>
        <v>960000000</v>
      </c>
    </row>
  </sheetData>
  <mergeCells count="50">
    <mergeCell ref="A27:H27"/>
    <mergeCell ref="F6:F8"/>
    <mergeCell ref="H6:H8"/>
    <mergeCell ref="C13:C14"/>
    <mergeCell ref="D13:D14"/>
    <mergeCell ref="C15:C18"/>
    <mergeCell ref="D19:D20"/>
    <mergeCell ref="E19:E20"/>
    <mergeCell ref="F19:F20"/>
    <mergeCell ref="A9:A26"/>
    <mergeCell ref="C11:C12"/>
    <mergeCell ref="D11:D12"/>
    <mergeCell ref="H10:H18"/>
    <mergeCell ref="C19:C21"/>
    <mergeCell ref="D25:D26"/>
    <mergeCell ref="C22:C23"/>
    <mergeCell ref="Q6:Q8"/>
    <mergeCell ref="I6:L6"/>
    <mergeCell ref="P6:P8"/>
    <mergeCell ref="G6:G8"/>
    <mergeCell ref="D6:D8"/>
    <mergeCell ref="M6:M8"/>
    <mergeCell ref="J7:K7"/>
    <mergeCell ref="L7:L8"/>
    <mergeCell ref="E6:E7"/>
    <mergeCell ref="N6:O7"/>
    <mergeCell ref="I7:I8"/>
    <mergeCell ref="A6:A8"/>
    <mergeCell ref="B6:B8"/>
    <mergeCell ref="C6:C8"/>
    <mergeCell ref="A3:D3"/>
    <mergeCell ref="A1:D1"/>
    <mergeCell ref="A2:D2"/>
    <mergeCell ref="A4:D4"/>
    <mergeCell ref="B9:B26"/>
    <mergeCell ref="G9:G26"/>
    <mergeCell ref="Q10:Q18"/>
    <mergeCell ref="Q23:Q26"/>
    <mergeCell ref="C24:C26"/>
    <mergeCell ref="D17:D18"/>
    <mergeCell ref="P10:P18"/>
    <mergeCell ref="P23:P26"/>
    <mergeCell ref="N23:N26"/>
    <mergeCell ref="O23:O26"/>
    <mergeCell ref="E25:E26"/>
    <mergeCell ref="N10:N18"/>
    <mergeCell ref="O10:O18"/>
    <mergeCell ref="M23:M26"/>
    <mergeCell ref="H23:H26"/>
    <mergeCell ref="M10:M18"/>
  </mergeCells>
  <phoneticPr fontId="0" type="noConversion"/>
  <pageMargins left="0.25" right="0.25" top="0.75" bottom="0.75" header="0.3" footer="0.3"/>
  <pageSetup paperSize="5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planeacion04</dc:creator>
  <cp:lastModifiedBy>USER</cp:lastModifiedBy>
  <cp:lastPrinted>2010-11-16T21:45:20Z</cp:lastPrinted>
  <dcterms:created xsi:type="dcterms:W3CDTF">2009-09-17T13:34:03Z</dcterms:created>
  <dcterms:modified xsi:type="dcterms:W3CDTF">2011-01-28T13:30:25Z</dcterms:modified>
</cp:coreProperties>
</file>