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795" windowHeight="12270" activeTab="0"/>
  </bookViews>
  <sheets>
    <sheet name="pprm" sheetId="1" r:id="rId1"/>
  </sheets>
  <definedNames>
    <definedName name="_xlnm.Print_Area" localSheetId="0">'pprm'!$A$1:$P$50</definedName>
    <definedName name="_xlnm.Print_Titles" localSheetId="0">'pprm'!$4:$8</definedName>
  </definedNames>
  <calcPr fullCalcOnLoad="1"/>
</workbook>
</file>

<file path=xl/sharedStrings.xml><?xml version="1.0" encoding="utf-8"?>
<sst xmlns="http://schemas.openxmlformats.org/spreadsheetml/2006/main" count="116" uniqueCount="116">
  <si>
    <t>PLAN INDICATIVO 2008 -2011</t>
  </si>
  <si>
    <t>EJE ESTRATEGICO CULTURA Y DEPORTE</t>
  </si>
  <si>
    <t>PROGRAMA PASTO AUTENTICO Y CONTEMPORANEO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</si>
  <si>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</si>
  <si>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</si>
  <si>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</si>
  <si>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</si>
  <si>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</si>
  <si>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</si>
  <si>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</si>
  <si>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</si>
  <si>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</si>
  <si>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</si>
  <si>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VALOR</t>
  </si>
  <si>
    <t>NOMBRE FUENTE</t>
  </si>
  <si>
    <t>Formular  e implementar un Plan estratégico Municipal de Cultura participativo, sostenible, coherente y consecuente con las realidades potenciales y las diferentes  expresiones artísticas del Municipio y la región.</t>
  </si>
  <si>
    <t xml:space="preserve">Se formulará  e implementará el Plan estratégico Municipal de Cultura participativo, sostenible, coherente y consecuente con las realidades potenciales y la s diferentes  expresiones artisticas del Municipio y la región. </t>
  </si>
  <si>
    <t xml:space="preserve">Ampliar, organizar y fortalecer establecimientos e instituciones para la formación artístico cultural </t>
  </si>
  <si>
    <t>Se contribuirá a la formación y cualificación de 5000 personas en las escuelas de formación cultural y artística.</t>
  </si>
  <si>
    <t>Personas formadas y cualificadas en las escuelas de formación cultural y artística.</t>
  </si>
  <si>
    <t>Impulsar y fortalecer integralmente procesos masivos artísticos y culturales en marcha, sostenibles y que trasciendan lo local, Departamental, y Nacional</t>
  </si>
  <si>
    <t>Proceso masivos culturales y artísticos impulsados integralmente.</t>
  </si>
  <si>
    <t>Promover y estimular la investigación étnica en torno a la memoria y saberes tradicionales.</t>
  </si>
  <si>
    <t>Se promoverá y estimulará 6 investigaciones étnicas en torno a la memoria y saberes tradicionales.</t>
  </si>
  <si>
    <t>Investigaciones en torno a la memoria y saberes tradicionales étnicas promovidas y estimuladas.</t>
  </si>
  <si>
    <t>Se gestionará, en articulación  con entidades  de carácter público y privado, el mejoramiento de la Concha Acústica Agustín Agualongo.</t>
  </si>
  <si>
    <t>Mejoramiento de la Concha Acustica  Agustín Agualongo gestionando.</t>
  </si>
  <si>
    <t>Diseñar e implementar estrategia de medios de comunicación al servicio de la Cultura.</t>
  </si>
  <si>
    <t>Se diseñará e implementará 1 estrategia de medios de comunicación al servicio de las Artes y la Cultura.</t>
  </si>
  <si>
    <t>Estrategia de medios de comunicación al servicio del arte y cultura implementada.</t>
  </si>
  <si>
    <t xml:space="preserve">Diseñar propuesta de bibliotecas públicas y programas de lectura en las diferentes moradas del municipio. </t>
  </si>
  <si>
    <t xml:space="preserve">Se diseñará 1 propuesta de bibliotecas públicas y se implementará 1 programa de lectura en 8 moradas del municipio. </t>
  </si>
  <si>
    <t>Moradas culturales que implementan el programa de lectura.</t>
  </si>
  <si>
    <t>Propuesta de bibliotecas públicas diseñando.</t>
  </si>
  <si>
    <t>Abrir convocatoria de estímulos a creadores artísticos y culturales.</t>
  </si>
  <si>
    <t>Se realizará 10 convocatorias de estímulos a creadores artísticos y culturales.</t>
  </si>
  <si>
    <t>Convocatorias de estímulos a creadores artísticos y culturales realizadas</t>
  </si>
  <si>
    <t>Realizar y apoyar encuentros y procesos artísticos y culturales con énfasis en lo alternativo y contemporáneo.</t>
  </si>
  <si>
    <t xml:space="preserve">Se apoyará 20 encuentros artísticos y culturales con énfasis en el arte alternativo y contemporáneo. </t>
  </si>
  <si>
    <t>Encuentros artísticos y culturales con énfasis en el arte alternativo y contemporáneo apoyados.</t>
  </si>
  <si>
    <t>Se realizará 20 procesos  de intercambio Cultural y Artístico que promuevan y fomenten la cultura local en el ámbito global.</t>
  </si>
  <si>
    <t>Procesos de intercambio cultural y artístico que promuevan y fomenten la cultura local en el ámbito global realizados.</t>
  </si>
  <si>
    <t>Fortalecer el Concurso de Música Campesina.</t>
  </si>
  <si>
    <t>Se apoyará   anualmente la  participación en eventos  culturales de carácter nacional e internacional de cultores,  artistas   o grupos  culturales pastusos de trayectoria.</t>
  </si>
  <si>
    <t>Cultores,   artistas o grupos  artísticos pastusos de trayectoria apoyados para que participen en eventos culturales de carácter nacional o internacional</t>
  </si>
  <si>
    <t>Se realizará y fortalecerá cuatro Concursos de Música Campesina.</t>
  </si>
  <si>
    <t>Concursos de Música campesina realizados</t>
  </si>
  <si>
    <t xml:space="preserve">Se elaborará 1 documento cartográfico cultural e historica del municipio de Pasto. </t>
  </si>
  <si>
    <t>Documento cartográfico cultural e historica elaborado.</t>
  </si>
  <si>
    <t>Exaltar  a cultores, artistas y/o artesanos destacados del Municipio.</t>
  </si>
  <si>
    <t>Se distinguirá a 8 cultores, artistas y/o artesanos destacados del Municipio.</t>
  </si>
  <si>
    <t>Consultores, artistas y/o artesanas distinguidos</t>
  </si>
  <si>
    <t>Apoyar proyectos culturales para minorías étnicas y de género, población LGBT desplazada y en proceso de reintegración.</t>
  </si>
  <si>
    <t>Se apoyará 6 proyectos culturales para minorías étnicas y de género, población LGBT, desplazada, en condición de discapacidad y en proceso de reintegración.</t>
  </si>
  <si>
    <t>Proyectos culturales para minorías étnicas y de género, población LGBT, desplazada, en condición de discapacidad y en proceso de reintegración apoyados.</t>
  </si>
  <si>
    <t>Fortalecer las fiestas tradicionales de la cultura popular.</t>
  </si>
  <si>
    <t>Se Fortalecerá 25 fiestas tradicionales de la cultura popular.</t>
  </si>
  <si>
    <t>Fiestas tradicionales de la cultura popular fortalecidos.</t>
  </si>
  <si>
    <t>Implementar recorridos eco-turísticos culturales</t>
  </si>
  <si>
    <t>Se implementará 20 recorridos eco-turísticos culturales.</t>
  </si>
  <si>
    <t>Recorridos eco-turísticos culturales implementados.</t>
  </si>
  <si>
    <t>Publicar, promover y divulgar obras artísticas, literarias, audiovisuales y de investigación.</t>
  </si>
  <si>
    <t>Se publicará, promoverá y divulgará a través de diferentes medios, 80 obras artísticas, literarias, audiovisuales y de investigación.</t>
  </si>
  <si>
    <t>Obras artísticas, literarias, audiovisuales y de investigación, publicadas, promovidas y divulgadas.</t>
  </si>
  <si>
    <t xml:space="preserve">Ampliar la inclusión al régimen de seguridad social de cultores, artistas y artesanos. </t>
  </si>
  <si>
    <t xml:space="preserve">Se ampliará la inclusión al régimen de seguridad social de 200 cultores, artistas y/o artesanos. </t>
  </si>
  <si>
    <t xml:space="preserve">Cultores, artistas y/o artesanos incluidos en el  sistema de seguridad social. </t>
  </si>
  <si>
    <t>OBSERVACIONES</t>
  </si>
  <si>
    <t>T  O  T  AL</t>
  </si>
  <si>
    <t>META PROGRAMADA 2011</t>
  </si>
  <si>
    <t>Ejecución proyecto</t>
  </si>
  <si>
    <t>Fecha inicio</t>
  </si>
  <si>
    <t>Fecha terminación</t>
  </si>
  <si>
    <t>Presupuesto por Resultados. Municipio de Pasto.  2011</t>
  </si>
  <si>
    <t>Garantizar procesos de desarrollos culturales sostenibles, participativos y estratégicos para fortalecer la identidad, la ciudadanía, el patrimonio cultural y la autoestima colectiva entendidos desde la diversidad.</t>
  </si>
  <si>
    <t>Plan estratégico de cultura formulado e implementado de manera participativo, sostenible, coherente y consecuente con las realidades potenciales l y la s diferentes  expresiones artisticas Municipio y la región</t>
  </si>
  <si>
    <t>Recopilación y fortalecimiento de la memoria cultural del Municipio de Pasto.</t>
  </si>
  <si>
    <t>TOTAL META</t>
  </si>
  <si>
    <t>Escaso nivel de sostenibilidad, participación y apoyo a los procesos culturales del Municipio.</t>
  </si>
  <si>
    <t>Luís Alberto Estrela C. Subsecretario de Cultura</t>
  </si>
  <si>
    <t>COSTO POR PROYECTO</t>
  </si>
  <si>
    <r>
      <t xml:space="preserve">Elaborar cartografía cultural </t>
    </r>
    <r>
      <rPr>
        <sz val="12"/>
        <color indexed="8"/>
        <rFont val="Arial"/>
        <family val="2"/>
      </rPr>
      <t>e histórica</t>
    </r>
    <r>
      <rPr>
        <sz val="12"/>
        <rFont val="Arial"/>
        <family val="2"/>
      </rPr>
      <t xml:space="preserve"> del municipio de Pasto. </t>
    </r>
  </si>
  <si>
    <t xml:space="preserve">Se impulsará integralmente 3 procesos masivos culturales y artísticos en marcha, sostenibles y que trasciendan lo local, Departamental, y Nacional. </t>
  </si>
  <si>
    <t>Ejacutar proyectos priorizados por la comunidad en el proceso de presupuestación participativa CABILDOS 2011</t>
  </si>
  <si>
    <t>Se apoyará la ejecución dentro de los programas contamplados dentro del Plan de Desarrollo Municipal, que fueron aprobados en el proceso de CABILDOS</t>
  </si>
  <si>
    <t>Proyectos ejecutados sobre proyectos priorizados</t>
  </si>
  <si>
    <t>Jorge E. Idrobo Burbano Secretario de Cultura</t>
  </si>
  <si>
    <t>JORGE E. IDROBO BURBANO</t>
  </si>
  <si>
    <t>SECRETARIO DE CULTURA</t>
  </si>
  <si>
    <t>Compra de materiales para construccion de salon para capacitacion en artesanias y otros usos en la vereda San Juan Alto corregimiento de Morasurco.</t>
  </si>
  <si>
    <t>Adecuación y ampliación de salón cultural Barrio Simón Bolívar. Municipio de Pasto.</t>
  </si>
  <si>
    <t>Construcción Salón cultural Barrio La Florida . Municipio de Pasto.</t>
  </si>
  <si>
    <t>Ampliacion y adecuacion biblioteca barrio Pandiaco comuna 9</t>
  </si>
  <si>
    <t>Adecuación salón cultural del barrio Villa de los Rios</t>
  </si>
  <si>
    <t>Ampliación del salón cultural barrio panorámico I etapa</t>
  </si>
  <si>
    <t>Adecuacion de pisos de salon comuna barrio Villa Oriente comuna 3</t>
  </si>
  <si>
    <t>Terminación de salón cultural Barrio Villas del Norte</t>
  </si>
  <si>
    <t>Construcción y acabados de salón cultural barrio San Carlos - Santa Anita</t>
  </si>
  <si>
    <t xml:space="preserve">Terminación de salón cultural barrio Praga </t>
  </si>
  <si>
    <t>ING. HAROLD F. TORRES JOJOA - Secretario de Infraestructura.</t>
  </si>
  <si>
    <t>Se construirá y/o adecuará 4 moradas culturales en el sector urbano y rural y se fortalecerá y dotará el Centro Cultural Pandiaco</t>
  </si>
  <si>
    <t>Moradas culturales en el sector urbano y rural construidas y/o adecuadas</t>
  </si>
  <si>
    <t>Construcción y/o mejoramiento de moradas y centros culturales en el municipio de Pasto</t>
  </si>
  <si>
    <r>
      <t xml:space="preserve">Apoyo técnico y logístico para la preinversión, contratación y ejecución de los proyectos de infraestructura cultural urbana y rural del Municipio de Pasto. </t>
    </r>
    <r>
      <rPr>
        <b/>
        <sz val="12"/>
        <color indexed="10"/>
        <rFont val="Century Gothic"/>
        <family val="2"/>
      </rPr>
      <t xml:space="preserve">2011520010027. </t>
    </r>
  </si>
  <si>
    <r>
      <t xml:space="preserve"> Fomento de la convivencia ciudadana en el Municipio de Pasto. </t>
    </r>
    <r>
      <rPr>
        <b/>
        <sz val="16"/>
        <color indexed="10"/>
        <rFont val="Arial"/>
        <family val="2"/>
      </rPr>
      <t>2011520010003</t>
    </r>
  </si>
  <si>
    <r>
      <t xml:space="preserve">Implementación de la escuela de Arte y Cultura en el Municipio de Pasto.
</t>
    </r>
    <r>
      <rPr>
        <b/>
        <sz val="16"/>
        <color indexed="10"/>
        <rFont val="Arial"/>
        <family val="2"/>
      </rPr>
      <t>2011520010095</t>
    </r>
    <r>
      <rPr>
        <b/>
        <sz val="16"/>
        <rFont val="Arial"/>
        <family val="2"/>
      </rPr>
      <t xml:space="preserve">
</t>
    </r>
  </si>
  <si>
    <r>
      <t xml:space="preserve">Ampliación de Salon Cultural de la Vereda Daza - Corregimiento de Morasurco. </t>
    </r>
    <r>
      <rPr>
        <b/>
        <sz val="12"/>
        <color indexed="10"/>
        <rFont val="Century Gothic"/>
        <family val="2"/>
      </rPr>
      <t>2011520010103</t>
    </r>
  </si>
  <si>
    <r>
      <t xml:space="preserve">Construcción salón cultural vereda Bajo Casanare (Fase 1). Corregimiento de El Socorro. Municipio de Pasto. </t>
    </r>
    <r>
      <rPr>
        <b/>
        <sz val="12"/>
        <color indexed="10"/>
        <rFont val="Century Gothic"/>
        <family val="2"/>
      </rPr>
      <t>2011520010104</t>
    </r>
  </si>
  <si>
    <r>
      <t xml:space="preserve">Suministro de materiales y mano de obra para construcción de salón cultural vereda Guadalupe, corregimiento de Catambuco - Municipio de Pasto. </t>
    </r>
    <r>
      <rPr>
        <b/>
        <sz val="12"/>
        <color indexed="10"/>
        <rFont val="Century Gothic"/>
        <family val="2"/>
      </rPr>
      <t>2011520010107</t>
    </r>
  </si>
  <si>
    <r>
      <t xml:space="preserve">Compra de vivienda para adecuación de salón cultural barrio Juanoy Alto, comuna 9, Municipio de Pasto.  </t>
    </r>
    <r>
      <rPr>
        <b/>
        <sz val="12"/>
        <color indexed="10"/>
        <rFont val="Century Gothic"/>
        <family val="2"/>
      </rPr>
      <t xml:space="preserve">2011520010131. </t>
    </r>
  </si>
  <si>
    <r>
      <t xml:space="preserve">Compra de lote para contrucción de salón cultural vereda San Antonio, corregimiento Morasurco Municipio de Pasto. </t>
    </r>
    <r>
      <rPr>
        <b/>
        <sz val="12"/>
        <color indexed="10"/>
        <rFont val="Century Gothic"/>
        <family val="2"/>
      </rPr>
      <t xml:space="preserve">2011520010130. </t>
    </r>
  </si>
  <si>
    <r>
      <t xml:space="preserve">Suministro de materiales para construcción salón cultural del barrio Nueva Aranda, comuna 10, Municipio de Pasto. </t>
    </r>
    <r>
      <rPr>
        <b/>
        <sz val="12"/>
        <color indexed="10"/>
        <rFont val="Century Gothic"/>
        <family val="2"/>
      </rPr>
      <t>2011520010132.</t>
    </r>
  </si>
  <si>
    <r>
      <t xml:space="preserve">Suministro de materiales para la construcción del salón cultural barrio Portal de Aranda, comuna 10. Municipio de Pasto.  </t>
    </r>
    <r>
      <rPr>
        <b/>
        <sz val="12"/>
        <color indexed="10"/>
        <rFont val="Century Gothic"/>
        <family val="2"/>
      </rPr>
      <t xml:space="preserve">2011520010133. </t>
    </r>
  </si>
  <si>
    <r>
      <t xml:space="preserve">Suministro de materiales para adecuación y mejoramiento de salón cultural barrio Rosal de Oriente. Municipio de Pasto. </t>
    </r>
    <r>
      <rPr>
        <b/>
        <sz val="12"/>
        <color indexed="10"/>
        <rFont val="Century Gothic"/>
        <family val="2"/>
      </rPr>
      <t xml:space="preserve">2011520010135
</t>
    </r>
  </si>
  <si>
    <r>
      <t xml:space="preserve">Adecuación y mejoramiento del salón cultural Barrio Praga comuna 4. Municipio de Pasto. </t>
    </r>
    <r>
      <rPr>
        <b/>
        <sz val="12"/>
        <color indexed="10"/>
        <rFont val="Century Gothic"/>
        <family val="2"/>
      </rPr>
      <t>2011520010136</t>
    </r>
  </si>
  <si>
    <r>
      <t xml:space="preserve"> Construcción salón cultural Quintas de San Pedro, comuna 8. Municipio de Pasto. </t>
    </r>
    <r>
      <rPr>
        <b/>
        <sz val="12"/>
        <color indexed="10"/>
        <rFont val="Century Gothic"/>
        <family val="2"/>
      </rPr>
      <t>2011520010140.</t>
    </r>
    <r>
      <rPr>
        <sz val="12"/>
        <color indexed="8"/>
        <rFont val="Century Gothic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</si>
</sst>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\ _€_-;\-* #,##0.0\ _€_-;_-* &quot;-&quot;??\ _€_-;_-@_-"/>
    <numFmt numFmtId="177" formatCode="_-* #,##0\ _€_-;\-* #,##0\ _€_-;_-* &quot;-&quot;??\ _€_-;_-@_-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[$$-240A]\ #,##0"/>
    <numFmt numFmtId="181" formatCode="[$$-240A]\ #,##0.00"/>
    <numFmt numFmtId="182" formatCode="#,##0.0"/>
    <numFmt numFmtId="183" formatCode="[$-240A]dddd\,\ dd&quot; de &quot;mmmm&quot; de &quot;yyyy"/>
    <numFmt numFmtId="184" formatCode="d/mm/yyyy;@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6"/>
      <name val="Times New Roman"/>
      <family val="1"/>
    </font>
    <font>
      <sz val="12"/>
      <color indexed="8"/>
      <name val="Century Gothic"/>
      <family val="2"/>
    </font>
    <font>
      <sz val="14"/>
      <color indexed="8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sz val="12"/>
      <color indexed="10"/>
      <name val="Century Gothic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entury Gothic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7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49" fontId="0" fillId="34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wrapText="1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1" fontId="0" fillId="0" borderId="0" xfId="0" applyNumberFormat="1" applyFont="1" applyAlignment="1">
      <alignment wrapText="1"/>
    </xf>
    <xf numFmtId="9" fontId="10" fillId="0" borderId="12" xfId="52" applyFont="1" applyFill="1" applyBorder="1" applyAlignment="1">
      <alignment horizontal="center" vertical="center"/>
    </xf>
    <xf numFmtId="171" fontId="3" fillId="0" borderId="0" xfId="46" applyFont="1" applyAlignment="1">
      <alignment horizontal="center" wrapText="1"/>
    </xf>
    <xf numFmtId="3" fontId="11" fillId="0" borderId="11" xfId="46" applyNumberFormat="1" applyFont="1" applyBorder="1" applyAlignment="1">
      <alignment horizontal="center" wrapText="1"/>
    </xf>
    <xf numFmtId="180" fontId="9" fillId="0" borderId="0" xfId="46" applyNumberFormat="1" applyFont="1" applyBorder="1" applyAlignment="1">
      <alignment horizontal="center" vertical="center" wrapText="1"/>
    </xf>
    <xf numFmtId="171" fontId="3" fillId="0" borderId="0" xfId="46" applyFont="1" applyFill="1" applyAlignment="1">
      <alignment horizontal="center" wrapText="1"/>
    </xf>
    <xf numFmtId="3" fontId="9" fillId="0" borderId="14" xfId="46" applyNumberFormat="1" applyFont="1" applyBorder="1" applyAlignment="1">
      <alignment wrapText="1"/>
    </xf>
    <xf numFmtId="3" fontId="9" fillId="0" borderId="15" xfId="46" applyNumberFormat="1" applyFont="1" applyBorder="1" applyAlignment="1">
      <alignment wrapText="1"/>
    </xf>
    <xf numFmtId="0" fontId="11" fillId="0" borderId="16" xfId="0" applyFont="1" applyBorder="1" applyAlignment="1">
      <alignment wrapText="1"/>
    </xf>
    <xf numFmtId="9" fontId="15" fillId="0" borderId="12" xfId="0" applyNumberFormat="1" applyFont="1" applyFill="1" applyBorder="1" applyAlignment="1">
      <alignment horizontal="center" vertical="center" wrapText="1"/>
    </xf>
    <xf numFmtId="3" fontId="10" fillId="7" borderId="12" xfId="0" applyNumberFormat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wrapText="1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center" vertical="center" wrapText="1"/>
    </xf>
    <xf numFmtId="177" fontId="10" fillId="7" borderId="12" xfId="46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77" fontId="10" fillId="7" borderId="12" xfId="46" applyNumberFormat="1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177" fontId="10" fillId="2" borderId="12" xfId="46" applyNumberFormat="1" applyFont="1" applyFill="1" applyBorder="1" applyAlignment="1">
      <alignment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84" fontId="10" fillId="2" borderId="12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71" fontId="3" fillId="0" borderId="0" xfId="46" applyFont="1" applyFill="1" applyAlignment="1">
      <alignment wrapText="1"/>
    </xf>
    <xf numFmtId="177" fontId="10" fillId="4" borderId="13" xfId="46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3" fontId="17" fillId="35" borderId="19" xfId="0" applyNumberFormat="1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 wrapText="1"/>
    </xf>
    <xf numFmtId="3" fontId="17" fillId="36" borderId="12" xfId="0" applyNumberFormat="1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 wrapText="1"/>
    </xf>
    <xf numFmtId="3" fontId="17" fillId="35" borderId="12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3" fontId="17" fillId="35" borderId="12" xfId="0" applyNumberFormat="1" applyFont="1" applyFill="1" applyBorder="1" applyAlignment="1">
      <alignment horizontal="center" vertical="center" wrapText="1"/>
    </xf>
    <xf numFmtId="3" fontId="17" fillId="36" borderId="12" xfId="0" applyNumberFormat="1" applyFont="1" applyFill="1" applyBorder="1" applyAlignment="1">
      <alignment horizontal="center" vertical="center" wrapText="1"/>
    </xf>
    <xf numFmtId="17" fontId="10" fillId="35" borderId="19" xfId="0" applyNumberFormat="1" applyFont="1" applyFill="1" applyBorder="1" applyAlignment="1" quotePrefix="1">
      <alignment horizontal="center" vertical="center" wrapText="1"/>
    </xf>
    <xf numFmtId="17" fontId="10" fillId="36" borderId="12" xfId="0" applyNumberFormat="1" applyFont="1" applyFill="1" applyBorder="1" applyAlignment="1" quotePrefix="1">
      <alignment horizontal="center" vertical="center" wrapText="1"/>
    </xf>
    <xf numFmtId="17" fontId="10" fillId="35" borderId="12" xfId="0" applyNumberFormat="1" applyFont="1" applyFill="1" applyBorder="1" applyAlignment="1" quotePrefix="1">
      <alignment horizontal="center" vertical="center" wrapText="1"/>
    </xf>
    <xf numFmtId="0" fontId="16" fillId="35" borderId="19" xfId="0" applyFont="1" applyFill="1" applyBorder="1" applyAlignment="1">
      <alignment horizontal="justify" vertical="center" wrapText="1"/>
    </xf>
    <xf numFmtId="0" fontId="16" fillId="36" borderId="12" xfId="0" applyFont="1" applyFill="1" applyBorder="1" applyAlignment="1">
      <alignment horizontal="justify" vertical="center" wrapText="1"/>
    </xf>
    <xf numFmtId="0" fontId="16" fillId="35" borderId="12" xfId="0" applyFont="1" applyFill="1" applyBorder="1" applyAlignment="1">
      <alignment horizontal="justify" vertical="center" wrapText="1"/>
    </xf>
    <xf numFmtId="3" fontId="16" fillId="35" borderId="12" xfId="0" applyNumberFormat="1" applyFont="1" applyFill="1" applyBorder="1" applyAlignment="1">
      <alignment horizontal="justify" vertical="center" wrapText="1"/>
    </xf>
    <xf numFmtId="3" fontId="16" fillId="36" borderId="12" xfId="0" applyNumberFormat="1" applyFont="1" applyFill="1" applyBorder="1" applyAlignment="1">
      <alignment horizontal="justify" vertical="center" wrapText="1"/>
    </xf>
    <xf numFmtId="0" fontId="58" fillId="36" borderId="12" xfId="0" applyFont="1" applyFill="1" applyBorder="1" applyAlignment="1">
      <alignment horizontal="justify" vertical="center" wrapText="1"/>
    </xf>
    <xf numFmtId="177" fontId="10" fillId="2" borderId="12" xfId="46" applyNumberFormat="1" applyFont="1" applyFill="1" applyBorder="1" applyAlignment="1">
      <alignment horizontal="center" vertical="center" wrapText="1"/>
    </xf>
    <xf numFmtId="177" fontId="10" fillId="4" borderId="12" xfId="46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3" fontId="10" fillId="4" borderId="12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3" fontId="16" fillId="37" borderId="12" xfId="0" applyNumberFormat="1" applyFont="1" applyFill="1" applyBorder="1" applyAlignment="1">
      <alignment horizontal="justify" vertical="center" wrapText="1"/>
    </xf>
    <xf numFmtId="3" fontId="17" fillId="37" borderId="12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184" fontId="10" fillId="7" borderId="12" xfId="0" applyNumberFormat="1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177" fontId="10" fillId="4" borderId="12" xfId="46" applyNumberFormat="1" applyFont="1" applyFill="1" applyBorder="1" applyAlignment="1">
      <alignment horizontal="center" vertical="center" wrapText="1"/>
    </xf>
    <xf numFmtId="177" fontId="10" fillId="4" borderId="13" xfId="46" applyNumberFormat="1" applyFont="1" applyFill="1" applyBorder="1" applyAlignment="1">
      <alignment horizontal="center" vertical="center" wrapText="1"/>
    </xf>
    <xf numFmtId="184" fontId="10" fillId="4" borderId="12" xfId="0" applyNumberFormat="1" applyFont="1" applyFill="1" applyBorder="1" applyAlignment="1">
      <alignment horizontal="center" vertical="center" wrapText="1"/>
    </xf>
    <xf numFmtId="184" fontId="10" fillId="4" borderId="13" xfId="0" applyNumberFormat="1" applyFont="1" applyFill="1" applyBorder="1" applyAlignment="1">
      <alignment horizontal="center" vertical="center" wrapText="1"/>
    </xf>
    <xf numFmtId="3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0" fillId="38" borderId="19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 vertical="center" wrapText="1"/>
    </xf>
    <xf numFmtId="0" fontId="0" fillId="38" borderId="23" xfId="0" applyFont="1" applyFill="1" applyBorder="1" applyAlignment="1">
      <alignment horizontal="center" vertical="center" wrapText="1"/>
    </xf>
    <xf numFmtId="0" fontId="0" fillId="38" borderId="2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5" fillId="42" borderId="26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171" fontId="0" fillId="34" borderId="12" xfId="46" applyFont="1" applyFill="1" applyBorder="1" applyAlignment="1">
      <alignment horizontal="center" vertical="center" wrapText="1"/>
    </xf>
    <xf numFmtId="171" fontId="0" fillId="34" borderId="10" xfId="46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10" fillId="2" borderId="27" xfId="0" applyNumberFormat="1" applyFont="1" applyFill="1" applyBorder="1" applyAlignment="1">
      <alignment horizontal="center" vertical="center" wrapText="1"/>
    </xf>
    <xf numFmtId="3" fontId="10" fillId="2" borderId="28" xfId="0" applyNumberFormat="1" applyFont="1" applyFill="1" applyBorder="1" applyAlignment="1">
      <alignment horizontal="center" vertical="center" wrapText="1"/>
    </xf>
    <xf numFmtId="177" fontId="19" fillId="35" borderId="19" xfId="0" applyNumberFormat="1" applyFont="1" applyFill="1" applyBorder="1" applyAlignment="1">
      <alignment horizontal="center" vertical="center" wrapText="1"/>
    </xf>
    <xf numFmtId="177" fontId="19" fillId="35" borderId="12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10" fillId="7" borderId="12" xfId="0" applyNumberFormat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1" fontId="18" fillId="0" borderId="31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18" fillId="0" borderId="28" xfId="0" applyNumberFormat="1" applyFont="1" applyFill="1" applyBorder="1" applyAlignment="1">
      <alignment horizontal="center" vertical="center"/>
    </xf>
    <xf numFmtId="177" fontId="19" fillId="35" borderId="29" xfId="0" applyNumberFormat="1" applyFont="1" applyFill="1" applyBorder="1" applyAlignment="1">
      <alignment horizontal="center" vertical="center" wrapText="1"/>
    </xf>
    <xf numFmtId="177" fontId="19" fillId="35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8" fillId="0" borderId="22" xfId="0" applyFont="1" applyFill="1" applyBorder="1" applyAlignment="1">
      <alignment horizontal="justify" vertical="center" wrapText="1"/>
    </xf>
    <xf numFmtId="0" fontId="18" fillId="0" borderId="23" xfId="0" applyFont="1" applyFill="1" applyBorder="1" applyAlignment="1">
      <alignment horizontal="justify" vertical="center" wrapText="1"/>
    </xf>
    <xf numFmtId="0" fontId="18" fillId="0" borderId="32" xfId="0" applyFont="1" applyFill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20" fillId="0" borderId="19" xfId="0" applyFont="1" applyFill="1" applyBorder="1" applyAlignment="1">
      <alignment horizontal="justify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0" fillId="0" borderId="19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184" fontId="10" fillId="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8"/>
  <sheetViews>
    <sheetView tabSelected="1" zoomScale="55" zoomScaleNormal="55" zoomScaleSheetLayoutView="40" zoomScalePageLayoutView="0" workbookViewId="0" topLeftCell="A9">
      <selection activeCell="N17" sqref="N17"/>
    </sheetView>
  </sheetViews>
  <sheetFormatPr defaultColWidth="11.421875" defaultRowHeight="12.75"/>
  <cols>
    <col min="1" max="1" width="21.421875" style="2" customWidth="1"/>
    <col min="2" max="2" width="19.7109375" style="2" customWidth="1"/>
    <col min="3" max="3" width="28.00390625" style="2" customWidth="1"/>
    <col min="4" max="4" width="30.421875" style="2" customWidth="1"/>
    <col min="5" max="5" width="25.28125" style="2" customWidth="1"/>
    <col min="6" max="6" width="15.7109375" style="16" customWidth="1"/>
    <col min="7" max="7" width="44.8515625" style="2" customWidth="1"/>
    <col min="8" max="8" width="25.57421875" style="26" customWidth="1"/>
    <col min="9" max="9" width="8.28125" style="2" customWidth="1"/>
    <col min="10" max="10" width="18.00390625" style="2" bestFit="1" customWidth="1"/>
    <col min="11" max="11" width="26.7109375" style="2" customWidth="1"/>
    <col min="12" max="12" width="27.8515625" style="12" customWidth="1"/>
    <col min="13" max="13" width="17.421875" style="12" bestFit="1" customWidth="1"/>
    <col min="14" max="14" width="17.28125" style="12" bestFit="1" customWidth="1"/>
    <col min="15" max="15" width="24.421875" style="2" customWidth="1"/>
    <col min="16" max="16" width="25.140625" style="2" customWidth="1"/>
    <col min="17" max="17" width="11.7109375" style="2" bestFit="1" customWidth="1"/>
    <col min="18" max="18" width="15.8515625" style="2" bestFit="1" customWidth="1"/>
    <col min="19" max="16384" width="11.421875" style="2" customWidth="1"/>
  </cols>
  <sheetData>
    <row r="1" spans="1:6" ht="23.25">
      <c r="A1" s="111" t="s">
        <v>0</v>
      </c>
      <c r="B1" s="112"/>
      <c r="C1" s="112"/>
      <c r="D1" s="112"/>
      <c r="E1" s="1"/>
      <c r="F1" s="13"/>
    </row>
    <row r="2" spans="1:6" ht="23.25">
      <c r="A2" s="111" t="s">
        <v>73</v>
      </c>
      <c r="B2" s="112"/>
      <c r="C2" s="112"/>
      <c r="D2" s="112"/>
      <c r="E2" s="1"/>
      <c r="F2" s="13"/>
    </row>
    <row r="3" spans="1:65" s="4" customFormat="1" ht="23.25">
      <c r="A3" s="113" t="s">
        <v>1</v>
      </c>
      <c r="B3" s="114"/>
      <c r="C3" s="114"/>
      <c r="D3" s="114"/>
      <c r="E3" s="3"/>
      <c r="F3" s="14"/>
      <c r="G3" s="2"/>
      <c r="H3" s="26"/>
      <c r="I3" s="2"/>
      <c r="J3" s="2"/>
      <c r="K3" s="2"/>
      <c r="L3" s="12"/>
      <c r="M3" s="12"/>
      <c r="N3" s="1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s="4" customFormat="1" ht="23.25">
      <c r="A4" s="115" t="s">
        <v>2</v>
      </c>
      <c r="B4" s="116"/>
      <c r="C4" s="116"/>
      <c r="D4" s="116"/>
      <c r="F4" s="15"/>
      <c r="G4" s="2"/>
      <c r="H4" s="26"/>
      <c r="I4" s="2"/>
      <c r="J4" s="2"/>
      <c r="K4" s="2"/>
      <c r="L4" s="12"/>
      <c r="M4" s="12"/>
      <c r="N4" s="1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s="4" customFormat="1" ht="24" thickBot="1">
      <c r="A5" s="3"/>
      <c r="C5" s="3"/>
      <c r="D5" s="3"/>
      <c r="E5" s="3"/>
      <c r="F5" s="14"/>
      <c r="G5" s="2"/>
      <c r="H5" s="26"/>
      <c r="I5" s="2"/>
      <c r="J5" s="2"/>
      <c r="K5" s="2"/>
      <c r="L5" s="12"/>
      <c r="M5" s="12"/>
      <c r="N5" s="1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72" s="22" customFormat="1" ht="12.75">
      <c r="A6" s="99" t="s">
        <v>3</v>
      </c>
      <c r="B6" s="96" t="s">
        <v>4</v>
      </c>
      <c r="C6" s="96" t="s">
        <v>5</v>
      </c>
      <c r="D6" s="105" t="s">
        <v>6</v>
      </c>
      <c r="E6" s="105" t="s">
        <v>7</v>
      </c>
      <c r="F6" s="126" t="s">
        <v>69</v>
      </c>
      <c r="G6" s="126" t="s">
        <v>8</v>
      </c>
      <c r="H6" s="126" t="s">
        <v>9</v>
      </c>
      <c r="I6" s="126"/>
      <c r="J6" s="126"/>
      <c r="K6" s="126"/>
      <c r="L6" s="108" t="s">
        <v>80</v>
      </c>
      <c r="M6" s="126" t="s">
        <v>70</v>
      </c>
      <c r="N6" s="126"/>
      <c r="O6" s="132" t="s">
        <v>10</v>
      </c>
      <c r="P6" s="129" t="s">
        <v>67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</row>
    <row r="7" spans="1:72" s="23" customFormat="1" ht="12.75">
      <c r="A7" s="100"/>
      <c r="B7" s="97"/>
      <c r="C7" s="97"/>
      <c r="D7" s="106"/>
      <c r="E7" s="106"/>
      <c r="F7" s="124"/>
      <c r="G7" s="124"/>
      <c r="H7" s="117" t="s">
        <v>11</v>
      </c>
      <c r="I7" s="124" t="s">
        <v>12</v>
      </c>
      <c r="J7" s="124"/>
      <c r="K7" s="124" t="s">
        <v>77</v>
      </c>
      <c r="L7" s="109"/>
      <c r="M7" s="124"/>
      <c r="N7" s="124"/>
      <c r="O7" s="133"/>
      <c r="P7" s="130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</row>
    <row r="8" spans="1:72" s="23" customFormat="1" ht="13.5" thickBot="1">
      <c r="A8" s="101"/>
      <c r="B8" s="98"/>
      <c r="C8" s="98"/>
      <c r="D8" s="107"/>
      <c r="E8" s="107"/>
      <c r="F8" s="125"/>
      <c r="G8" s="125"/>
      <c r="H8" s="118"/>
      <c r="I8" s="17" t="s">
        <v>13</v>
      </c>
      <c r="J8" s="17" t="s">
        <v>14</v>
      </c>
      <c r="K8" s="125"/>
      <c r="L8" s="110"/>
      <c r="M8" s="17" t="s">
        <v>71</v>
      </c>
      <c r="N8" s="17" t="s">
        <v>72</v>
      </c>
      <c r="O8" s="134"/>
      <c r="P8" s="131"/>
      <c r="Q8" s="24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</row>
    <row r="9" spans="1:16" ht="116.25" customHeight="1">
      <c r="A9" s="143" t="s">
        <v>78</v>
      </c>
      <c r="B9" s="146" t="s">
        <v>74</v>
      </c>
      <c r="C9" s="149" t="s">
        <v>102</v>
      </c>
      <c r="D9" s="151" t="s">
        <v>100</v>
      </c>
      <c r="E9" s="151" t="s">
        <v>101</v>
      </c>
      <c r="F9" s="137">
        <v>3</v>
      </c>
      <c r="G9" s="65" t="s">
        <v>108</v>
      </c>
      <c r="H9" s="54">
        <v>36184297</v>
      </c>
      <c r="I9" s="55"/>
      <c r="J9" s="55"/>
      <c r="K9" s="54">
        <f>+I9+H9</f>
        <v>36184297</v>
      </c>
      <c r="L9" s="122">
        <f>SUM(K9:K29)</f>
        <v>800773935</v>
      </c>
      <c r="M9" s="62">
        <v>40563</v>
      </c>
      <c r="N9" s="62">
        <v>40724</v>
      </c>
      <c r="O9" s="122" t="s">
        <v>99</v>
      </c>
      <c r="P9" s="140"/>
    </row>
    <row r="10" spans="1:16" ht="51.75">
      <c r="A10" s="144"/>
      <c r="B10" s="147"/>
      <c r="C10" s="150"/>
      <c r="D10" s="152"/>
      <c r="E10" s="152"/>
      <c r="F10" s="138"/>
      <c r="G10" s="66" t="s">
        <v>106</v>
      </c>
      <c r="H10" s="56">
        <v>17999933</v>
      </c>
      <c r="I10" s="57"/>
      <c r="J10" s="57"/>
      <c r="K10" s="56">
        <f aca="true" t="shared" si="0" ref="K10:K29">+I10+H10</f>
        <v>17999933</v>
      </c>
      <c r="L10" s="123"/>
      <c r="M10" s="63">
        <v>40563</v>
      </c>
      <c r="N10" s="63">
        <v>40724</v>
      </c>
      <c r="O10" s="123"/>
      <c r="P10" s="141"/>
    </row>
    <row r="11" spans="1:65" s="7" customFormat="1" ht="86.25">
      <c r="A11" s="144"/>
      <c r="B11" s="147"/>
      <c r="C11" s="150"/>
      <c r="D11" s="152"/>
      <c r="E11" s="152"/>
      <c r="F11" s="138"/>
      <c r="G11" s="67" t="s">
        <v>89</v>
      </c>
      <c r="H11" s="58">
        <v>5000000</v>
      </c>
      <c r="I11" s="59"/>
      <c r="J11" s="59"/>
      <c r="K11" s="58">
        <f t="shared" si="0"/>
        <v>5000000</v>
      </c>
      <c r="L11" s="123"/>
      <c r="M11" s="64">
        <v>40563</v>
      </c>
      <c r="N11" s="64">
        <v>40724</v>
      </c>
      <c r="O11" s="123"/>
      <c r="P11" s="141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7" customFormat="1" ht="86.25">
      <c r="A12" s="144"/>
      <c r="B12" s="147"/>
      <c r="C12" s="150"/>
      <c r="D12" s="152"/>
      <c r="E12" s="152"/>
      <c r="F12" s="138"/>
      <c r="G12" s="67" t="s">
        <v>113</v>
      </c>
      <c r="H12" s="58">
        <v>30000000</v>
      </c>
      <c r="I12" s="59"/>
      <c r="J12" s="59"/>
      <c r="K12" s="58">
        <f>+I12+H12</f>
        <v>30000000</v>
      </c>
      <c r="L12" s="123"/>
      <c r="M12" s="64">
        <v>40652</v>
      </c>
      <c r="N12" s="64">
        <v>40826</v>
      </c>
      <c r="O12" s="123"/>
      <c r="P12" s="141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72" s="5" customFormat="1" ht="66.75">
      <c r="A13" s="144"/>
      <c r="B13" s="147"/>
      <c r="C13" s="150"/>
      <c r="D13" s="152"/>
      <c r="E13" s="152"/>
      <c r="F13" s="138"/>
      <c r="G13" s="66" t="s">
        <v>107</v>
      </c>
      <c r="H13" s="56">
        <v>35693448</v>
      </c>
      <c r="I13" s="57"/>
      <c r="J13" s="57"/>
      <c r="K13" s="58">
        <f>+I13+H13</f>
        <v>35693448</v>
      </c>
      <c r="L13" s="123"/>
      <c r="M13" s="63">
        <v>40563</v>
      </c>
      <c r="N13" s="63">
        <v>40724</v>
      </c>
      <c r="O13" s="123"/>
      <c r="P13" s="141"/>
      <c r="Q13" s="8"/>
      <c r="R13" s="51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s="5" customFormat="1" ht="51.75">
      <c r="A14" s="144"/>
      <c r="B14" s="147"/>
      <c r="C14" s="150"/>
      <c r="D14" s="152"/>
      <c r="E14" s="152"/>
      <c r="F14" s="138"/>
      <c r="G14" s="66" t="s">
        <v>114</v>
      </c>
      <c r="H14" s="61">
        <v>27999998</v>
      </c>
      <c r="I14" s="57"/>
      <c r="J14" s="57"/>
      <c r="K14" s="58">
        <f>+I14+H14</f>
        <v>27999998</v>
      </c>
      <c r="L14" s="123"/>
      <c r="M14" s="63">
        <v>40651</v>
      </c>
      <c r="N14" s="63">
        <v>40826</v>
      </c>
      <c r="O14" s="123"/>
      <c r="P14" s="141"/>
      <c r="Q14" s="8"/>
      <c r="R14" s="51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16" ht="51.75">
      <c r="A15" s="144"/>
      <c r="B15" s="147"/>
      <c r="C15" s="150"/>
      <c r="D15" s="152"/>
      <c r="E15" s="152"/>
      <c r="F15" s="138"/>
      <c r="G15" s="68" t="s">
        <v>90</v>
      </c>
      <c r="H15" s="60">
        <v>59000000</v>
      </c>
      <c r="I15" s="59"/>
      <c r="J15" s="59"/>
      <c r="K15" s="58">
        <f t="shared" si="0"/>
        <v>59000000</v>
      </c>
      <c r="L15" s="123"/>
      <c r="M15" s="64">
        <v>40563</v>
      </c>
      <c r="N15" s="64">
        <v>40724</v>
      </c>
      <c r="O15" s="123"/>
      <c r="P15" s="141"/>
    </row>
    <row r="16" spans="1:65" s="7" customFormat="1" ht="34.5">
      <c r="A16" s="144"/>
      <c r="B16" s="147"/>
      <c r="C16" s="150"/>
      <c r="D16" s="152"/>
      <c r="E16" s="152"/>
      <c r="F16" s="138"/>
      <c r="G16" s="69" t="s">
        <v>91</v>
      </c>
      <c r="H16" s="61">
        <v>59214000</v>
      </c>
      <c r="I16" s="57"/>
      <c r="J16" s="57"/>
      <c r="K16" s="56">
        <f t="shared" si="0"/>
        <v>59214000</v>
      </c>
      <c r="L16" s="123"/>
      <c r="M16" s="63">
        <v>40563</v>
      </c>
      <c r="N16" s="63">
        <v>40724</v>
      </c>
      <c r="O16" s="123"/>
      <c r="P16" s="14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7" customFormat="1" ht="51.75">
      <c r="A17" s="144"/>
      <c r="B17" s="147"/>
      <c r="C17" s="150"/>
      <c r="D17" s="152"/>
      <c r="E17" s="152"/>
      <c r="F17" s="138"/>
      <c r="G17" s="69" t="s">
        <v>115</v>
      </c>
      <c r="H17" s="61">
        <v>70899995</v>
      </c>
      <c r="I17" s="57"/>
      <c r="J17" s="57"/>
      <c r="K17" s="56">
        <f t="shared" si="0"/>
        <v>70899995</v>
      </c>
      <c r="L17" s="123"/>
      <c r="M17" s="63">
        <v>40659</v>
      </c>
      <c r="N17" s="63">
        <v>40858</v>
      </c>
      <c r="O17" s="123"/>
      <c r="P17" s="14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7" customFormat="1" ht="34.5">
      <c r="A18" s="144"/>
      <c r="B18" s="147"/>
      <c r="C18" s="150"/>
      <c r="D18" s="152"/>
      <c r="E18" s="152"/>
      <c r="F18" s="138"/>
      <c r="G18" s="68" t="s">
        <v>92</v>
      </c>
      <c r="H18" s="60">
        <v>70000000</v>
      </c>
      <c r="I18" s="59"/>
      <c r="J18" s="59"/>
      <c r="K18" s="58">
        <f t="shared" si="0"/>
        <v>70000000</v>
      </c>
      <c r="L18" s="123"/>
      <c r="M18" s="64">
        <v>40563</v>
      </c>
      <c r="N18" s="64">
        <v>40724</v>
      </c>
      <c r="O18" s="123"/>
      <c r="P18" s="141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7" customFormat="1" ht="69">
      <c r="A19" s="144"/>
      <c r="B19" s="147"/>
      <c r="C19" s="150"/>
      <c r="D19" s="152"/>
      <c r="E19" s="152"/>
      <c r="F19" s="138"/>
      <c r="G19" s="66" t="s">
        <v>111</v>
      </c>
      <c r="H19" s="61">
        <v>23298986</v>
      </c>
      <c r="I19" s="57"/>
      <c r="J19" s="57"/>
      <c r="K19" s="56">
        <f>+I19+H19</f>
        <v>23298986</v>
      </c>
      <c r="L19" s="123"/>
      <c r="M19" s="63">
        <v>40563</v>
      </c>
      <c r="N19" s="63">
        <v>40724</v>
      </c>
      <c r="O19" s="123"/>
      <c r="P19" s="141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16" ht="69">
      <c r="A20" s="144"/>
      <c r="B20" s="147"/>
      <c r="C20" s="150"/>
      <c r="D20" s="152"/>
      <c r="E20" s="152"/>
      <c r="F20" s="138"/>
      <c r="G20" s="66" t="s">
        <v>112</v>
      </c>
      <c r="H20" s="60">
        <v>23299078</v>
      </c>
      <c r="I20" s="59"/>
      <c r="J20" s="59"/>
      <c r="K20" s="58">
        <f>+I20+H20</f>
        <v>23299078</v>
      </c>
      <c r="L20" s="123"/>
      <c r="M20" s="64">
        <v>40563</v>
      </c>
      <c r="N20" s="64">
        <v>40724</v>
      </c>
      <c r="O20" s="123"/>
      <c r="P20" s="141"/>
    </row>
    <row r="21" spans="1:16" ht="69">
      <c r="A21" s="144"/>
      <c r="B21" s="147"/>
      <c r="C21" s="150"/>
      <c r="D21" s="152"/>
      <c r="E21" s="152"/>
      <c r="F21" s="138"/>
      <c r="G21" s="76" t="s">
        <v>110</v>
      </c>
      <c r="H21" s="77">
        <v>6000000</v>
      </c>
      <c r="I21" s="57"/>
      <c r="J21" s="57"/>
      <c r="K21" s="56">
        <f>+I21+H21</f>
        <v>6000000</v>
      </c>
      <c r="L21" s="123"/>
      <c r="M21" s="63">
        <v>40648</v>
      </c>
      <c r="N21" s="63">
        <v>40862</v>
      </c>
      <c r="O21" s="123"/>
      <c r="P21" s="141"/>
    </row>
    <row r="22" spans="1:16" ht="69">
      <c r="A22" s="144"/>
      <c r="B22" s="147"/>
      <c r="C22" s="150"/>
      <c r="D22" s="152"/>
      <c r="E22" s="152"/>
      <c r="F22" s="138"/>
      <c r="G22" s="66" t="s">
        <v>109</v>
      </c>
      <c r="H22" s="61">
        <v>40534200</v>
      </c>
      <c r="I22" s="57"/>
      <c r="J22" s="57"/>
      <c r="K22" s="56">
        <f>I22+H22</f>
        <v>40534200</v>
      </c>
      <c r="L22" s="123"/>
      <c r="M22" s="63">
        <v>40648</v>
      </c>
      <c r="N22" s="63">
        <v>40862</v>
      </c>
      <c r="O22" s="123"/>
      <c r="P22" s="141"/>
    </row>
    <row r="23" spans="1:16" ht="34.5">
      <c r="A23" s="144"/>
      <c r="B23" s="147"/>
      <c r="C23" s="150"/>
      <c r="D23" s="152"/>
      <c r="E23" s="152"/>
      <c r="F23" s="138"/>
      <c r="G23" s="68" t="s">
        <v>93</v>
      </c>
      <c r="H23" s="60">
        <v>30000000</v>
      </c>
      <c r="I23" s="59"/>
      <c r="J23" s="59"/>
      <c r="K23" s="58">
        <f t="shared" si="0"/>
        <v>30000000</v>
      </c>
      <c r="L23" s="123"/>
      <c r="M23" s="64">
        <v>40724</v>
      </c>
      <c r="N23" s="64">
        <v>40878</v>
      </c>
      <c r="O23" s="123"/>
      <c r="P23" s="141"/>
    </row>
    <row r="24" spans="1:16" ht="34.5">
      <c r="A24" s="144"/>
      <c r="B24" s="147"/>
      <c r="C24" s="150"/>
      <c r="D24" s="152"/>
      <c r="E24" s="152"/>
      <c r="F24" s="138"/>
      <c r="G24" s="69" t="s">
        <v>94</v>
      </c>
      <c r="H24" s="61">
        <v>70900000</v>
      </c>
      <c r="I24" s="57"/>
      <c r="J24" s="57"/>
      <c r="K24" s="56">
        <f t="shared" si="0"/>
        <v>70900000</v>
      </c>
      <c r="L24" s="123"/>
      <c r="M24" s="63">
        <v>40724</v>
      </c>
      <c r="N24" s="63">
        <v>40878</v>
      </c>
      <c r="O24" s="123"/>
      <c r="P24" s="141"/>
    </row>
    <row r="25" spans="1:16" ht="34.5">
      <c r="A25" s="144"/>
      <c r="B25" s="147"/>
      <c r="C25" s="150"/>
      <c r="D25" s="152"/>
      <c r="E25" s="152"/>
      <c r="F25" s="138"/>
      <c r="G25" s="68" t="s">
        <v>95</v>
      </c>
      <c r="H25" s="60">
        <v>12000000</v>
      </c>
      <c r="I25" s="59"/>
      <c r="J25" s="59"/>
      <c r="K25" s="58">
        <f t="shared" si="0"/>
        <v>12000000</v>
      </c>
      <c r="L25" s="123"/>
      <c r="M25" s="64">
        <v>40724</v>
      </c>
      <c r="N25" s="64">
        <v>40878</v>
      </c>
      <c r="O25" s="123"/>
      <c r="P25" s="141"/>
    </row>
    <row r="26" spans="1:16" s="6" customFormat="1" ht="34.5">
      <c r="A26" s="144"/>
      <c r="B26" s="147"/>
      <c r="C26" s="150"/>
      <c r="D26" s="152"/>
      <c r="E26" s="152"/>
      <c r="F26" s="138"/>
      <c r="G26" s="66" t="s">
        <v>96</v>
      </c>
      <c r="H26" s="61">
        <v>23300000</v>
      </c>
      <c r="I26" s="57"/>
      <c r="J26" s="57"/>
      <c r="K26" s="56">
        <f t="shared" si="0"/>
        <v>23300000</v>
      </c>
      <c r="L26" s="123"/>
      <c r="M26" s="63">
        <v>40724</v>
      </c>
      <c r="N26" s="63">
        <v>40878</v>
      </c>
      <c r="O26" s="123"/>
      <c r="P26" s="141"/>
    </row>
    <row r="27" spans="1:65" s="7" customFormat="1" ht="51.75">
      <c r="A27" s="144"/>
      <c r="B27" s="147"/>
      <c r="C27" s="150"/>
      <c r="D27" s="152"/>
      <c r="E27" s="152"/>
      <c r="F27" s="138"/>
      <c r="G27" s="68" t="s">
        <v>97</v>
      </c>
      <c r="H27" s="60">
        <v>78000000</v>
      </c>
      <c r="I27" s="59"/>
      <c r="J27" s="59"/>
      <c r="K27" s="58">
        <f t="shared" si="0"/>
        <v>78000000</v>
      </c>
      <c r="L27" s="123"/>
      <c r="M27" s="64">
        <v>40724</v>
      </c>
      <c r="N27" s="64">
        <v>40878</v>
      </c>
      <c r="O27" s="123"/>
      <c r="P27" s="141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16" ht="34.5">
      <c r="A28" s="144"/>
      <c r="B28" s="147"/>
      <c r="C28" s="150"/>
      <c r="D28" s="152"/>
      <c r="E28" s="152"/>
      <c r="F28" s="138"/>
      <c r="G28" s="70" t="s">
        <v>98</v>
      </c>
      <c r="H28" s="61">
        <v>28000000</v>
      </c>
      <c r="I28" s="57"/>
      <c r="J28" s="57"/>
      <c r="K28" s="56">
        <f t="shared" si="0"/>
        <v>28000000</v>
      </c>
      <c r="L28" s="123"/>
      <c r="M28" s="63">
        <v>40724</v>
      </c>
      <c r="N28" s="63">
        <v>40878</v>
      </c>
      <c r="O28" s="123"/>
      <c r="P28" s="141"/>
    </row>
    <row r="29" spans="1:16" ht="86.25">
      <c r="A29" s="144"/>
      <c r="B29" s="147"/>
      <c r="C29" s="150"/>
      <c r="D29" s="152"/>
      <c r="E29" s="152"/>
      <c r="F29" s="139"/>
      <c r="G29" s="68" t="s">
        <v>103</v>
      </c>
      <c r="H29" s="60">
        <v>53450000</v>
      </c>
      <c r="I29" s="59"/>
      <c r="J29" s="59"/>
      <c r="K29" s="58">
        <f t="shared" si="0"/>
        <v>53450000</v>
      </c>
      <c r="L29" s="123"/>
      <c r="M29" s="64">
        <v>40724</v>
      </c>
      <c r="N29" s="64">
        <v>40878</v>
      </c>
      <c r="O29" s="123"/>
      <c r="P29" s="141"/>
    </row>
    <row r="30" spans="1:16" ht="90">
      <c r="A30" s="144"/>
      <c r="B30" s="147"/>
      <c r="C30" s="142" t="s">
        <v>15</v>
      </c>
      <c r="D30" s="40" t="s">
        <v>25</v>
      </c>
      <c r="E30" s="40" t="s">
        <v>26</v>
      </c>
      <c r="F30" s="25">
        <v>1</v>
      </c>
      <c r="G30" s="127" t="s">
        <v>76</v>
      </c>
      <c r="H30" s="38">
        <v>10000000</v>
      </c>
      <c r="I30" s="46"/>
      <c r="J30" s="46"/>
      <c r="K30" s="34">
        <f>I30+H30</f>
        <v>10000000</v>
      </c>
      <c r="L30" s="135">
        <f>SUM(K30:K38)</f>
        <v>71000000</v>
      </c>
      <c r="M30" s="81">
        <v>40544</v>
      </c>
      <c r="N30" s="81">
        <v>40908</v>
      </c>
      <c r="O30" s="136" t="s">
        <v>79</v>
      </c>
      <c r="P30" s="82"/>
    </row>
    <row r="31" spans="1:16" ht="150">
      <c r="A31" s="144"/>
      <c r="B31" s="147"/>
      <c r="C31" s="142"/>
      <c r="D31" s="40" t="s">
        <v>16</v>
      </c>
      <c r="E31" s="40" t="s">
        <v>75</v>
      </c>
      <c r="F31" s="33">
        <v>1</v>
      </c>
      <c r="G31" s="127"/>
      <c r="H31" s="38">
        <v>7000000</v>
      </c>
      <c r="I31" s="34"/>
      <c r="J31" s="34"/>
      <c r="K31" s="34">
        <f>I31+H31</f>
        <v>7000000</v>
      </c>
      <c r="L31" s="136"/>
      <c r="M31" s="81"/>
      <c r="N31" s="81"/>
      <c r="O31" s="136"/>
      <c r="P31" s="82"/>
    </row>
    <row r="32" spans="1:16" ht="75">
      <c r="A32" s="144"/>
      <c r="B32" s="147"/>
      <c r="C32" s="39" t="s">
        <v>22</v>
      </c>
      <c r="D32" s="40" t="s">
        <v>23</v>
      </c>
      <c r="E32" s="40" t="s">
        <v>24</v>
      </c>
      <c r="F32" s="19">
        <v>1</v>
      </c>
      <c r="G32" s="127"/>
      <c r="H32" s="38">
        <v>10000000</v>
      </c>
      <c r="I32" s="35"/>
      <c r="J32" s="35"/>
      <c r="K32" s="34">
        <f aca="true" t="shared" si="1" ref="K32:K50">I32+H32</f>
        <v>10000000</v>
      </c>
      <c r="L32" s="136"/>
      <c r="M32" s="81"/>
      <c r="N32" s="81"/>
      <c r="O32" s="136"/>
      <c r="P32" s="82"/>
    </row>
    <row r="33" spans="1:65" s="7" customFormat="1" ht="60">
      <c r="A33" s="144"/>
      <c r="B33" s="147"/>
      <c r="C33" s="39" t="s">
        <v>27</v>
      </c>
      <c r="D33" s="40" t="s">
        <v>28</v>
      </c>
      <c r="E33" s="40" t="s">
        <v>29</v>
      </c>
      <c r="F33" s="19">
        <v>1</v>
      </c>
      <c r="G33" s="127"/>
      <c r="H33" s="38">
        <v>15000000</v>
      </c>
      <c r="I33" s="46"/>
      <c r="J33" s="46"/>
      <c r="K33" s="34">
        <f t="shared" si="1"/>
        <v>15000000</v>
      </c>
      <c r="L33" s="136"/>
      <c r="M33" s="81"/>
      <c r="N33" s="81"/>
      <c r="O33" s="136"/>
      <c r="P33" s="82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16" s="11" customFormat="1" ht="45">
      <c r="A34" s="144"/>
      <c r="B34" s="147"/>
      <c r="C34" s="95" t="s">
        <v>30</v>
      </c>
      <c r="D34" s="128" t="s">
        <v>31</v>
      </c>
      <c r="E34" s="40" t="s">
        <v>32</v>
      </c>
      <c r="F34" s="19">
        <v>1</v>
      </c>
      <c r="G34" s="127"/>
      <c r="H34" s="38">
        <v>3000000</v>
      </c>
      <c r="I34" s="46"/>
      <c r="J34" s="46"/>
      <c r="K34" s="34">
        <f t="shared" si="1"/>
        <v>3000000</v>
      </c>
      <c r="L34" s="136"/>
      <c r="M34" s="81"/>
      <c r="N34" s="81"/>
      <c r="O34" s="136"/>
      <c r="P34" s="82"/>
    </row>
    <row r="35" spans="1:16" ht="45">
      <c r="A35" s="144"/>
      <c r="B35" s="147"/>
      <c r="C35" s="95"/>
      <c r="D35" s="128"/>
      <c r="E35" s="40" t="s">
        <v>33</v>
      </c>
      <c r="F35" s="19">
        <v>1</v>
      </c>
      <c r="G35" s="127"/>
      <c r="H35" s="38">
        <v>3000000</v>
      </c>
      <c r="I35" s="46"/>
      <c r="J35" s="46"/>
      <c r="K35" s="34">
        <f t="shared" si="1"/>
        <v>3000000</v>
      </c>
      <c r="L35" s="136"/>
      <c r="M35" s="81"/>
      <c r="N35" s="81"/>
      <c r="O35" s="136"/>
      <c r="P35" s="82"/>
    </row>
    <row r="36" spans="1:16" ht="60">
      <c r="A36" s="144"/>
      <c r="B36" s="147"/>
      <c r="C36" s="39" t="s">
        <v>81</v>
      </c>
      <c r="D36" s="40" t="s">
        <v>47</v>
      </c>
      <c r="E36" s="40" t="s">
        <v>48</v>
      </c>
      <c r="F36" s="19">
        <v>1</v>
      </c>
      <c r="G36" s="127"/>
      <c r="H36" s="43">
        <v>5000000</v>
      </c>
      <c r="I36" s="35"/>
      <c r="J36" s="35"/>
      <c r="K36" s="34">
        <f t="shared" si="1"/>
        <v>5000000</v>
      </c>
      <c r="L36" s="136"/>
      <c r="M36" s="81"/>
      <c r="N36" s="81"/>
      <c r="O36" s="136"/>
      <c r="P36" s="82"/>
    </row>
    <row r="37" spans="1:16" ht="45">
      <c r="A37" s="144"/>
      <c r="B37" s="147"/>
      <c r="C37" s="39" t="s">
        <v>49</v>
      </c>
      <c r="D37" s="40" t="s">
        <v>50</v>
      </c>
      <c r="E37" s="40" t="s">
        <v>51</v>
      </c>
      <c r="F37" s="19">
        <v>2</v>
      </c>
      <c r="G37" s="127"/>
      <c r="H37" s="43">
        <v>8000000</v>
      </c>
      <c r="I37" s="35"/>
      <c r="J37" s="35"/>
      <c r="K37" s="34">
        <f t="shared" si="1"/>
        <v>8000000</v>
      </c>
      <c r="L37" s="136"/>
      <c r="M37" s="81"/>
      <c r="N37" s="81"/>
      <c r="O37" s="136"/>
      <c r="P37" s="82"/>
    </row>
    <row r="38" spans="1:16" ht="90">
      <c r="A38" s="144"/>
      <c r="B38" s="147"/>
      <c r="C38" s="39" t="s">
        <v>61</v>
      </c>
      <c r="D38" s="40" t="s">
        <v>62</v>
      </c>
      <c r="E38" s="40" t="s">
        <v>63</v>
      </c>
      <c r="F38" s="19">
        <v>22</v>
      </c>
      <c r="G38" s="127"/>
      <c r="H38" s="43">
        <v>10000000</v>
      </c>
      <c r="I38" s="35"/>
      <c r="J38" s="35"/>
      <c r="K38" s="34">
        <f t="shared" si="1"/>
        <v>10000000</v>
      </c>
      <c r="L38" s="136"/>
      <c r="M38" s="81"/>
      <c r="N38" s="81"/>
      <c r="O38" s="136"/>
      <c r="P38" s="82"/>
    </row>
    <row r="39" spans="1:16" ht="105">
      <c r="A39" s="144"/>
      <c r="B39" s="147"/>
      <c r="C39" s="39" t="s">
        <v>20</v>
      </c>
      <c r="D39" s="40" t="s">
        <v>82</v>
      </c>
      <c r="E39" s="40" t="s">
        <v>21</v>
      </c>
      <c r="F39" s="19">
        <v>3</v>
      </c>
      <c r="G39" s="102" t="s">
        <v>104</v>
      </c>
      <c r="H39" s="71">
        <v>107223200</v>
      </c>
      <c r="I39" s="44"/>
      <c r="J39" s="75"/>
      <c r="K39" s="36">
        <f t="shared" si="1"/>
        <v>107223200</v>
      </c>
      <c r="L39" s="119">
        <f>SUM(K39:K48)</f>
        <v>902399200</v>
      </c>
      <c r="M39" s="153">
        <v>40544</v>
      </c>
      <c r="N39" s="153">
        <v>40908</v>
      </c>
      <c r="O39" s="103" t="str">
        <f>O30</f>
        <v>Luís Alberto Estrela C. Subsecretario de Cultura</v>
      </c>
      <c r="P39" s="83"/>
    </row>
    <row r="40" spans="1:16" ht="60">
      <c r="A40" s="144"/>
      <c r="B40" s="147"/>
      <c r="C40" s="39" t="s">
        <v>34</v>
      </c>
      <c r="D40" s="40" t="s">
        <v>35</v>
      </c>
      <c r="E40" s="40" t="s">
        <v>36</v>
      </c>
      <c r="F40" s="19">
        <v>4</v>
      </c>
      <c r="G40" s="102"/>
      <c r="H40" s="45">
        <v>20000000</v>
      </c>
      <c r="I40" s="44"/>
      <c r="J40" s="44"/>
      <c r="K40" s="36">
        <f t="shared" si="1"/>
        <v>20000000</v>
      </c>
      <c r="L40" s="120"/>
      <c r="M40" s="153"/>
      <c r="N40" s="153"/>
      <c r="O40" s="104"/>
      <c r="P40" s="84"/>
    </row>
    <row r="41" spans="1:16" ht="75">
      <c r="A41" s="144"/>
      <c r="B41" s="147"/>
      <c r="C41" s="95" t="s">
        <v>37</v>
      </c>
      <c r="D41" s="40" t="s">
        <v>38</v>
      </c>
      <c r="E41" s="40" t="s">
        <v>39</v>
      </c>
      <c r="F41" s="19">
        <v>5</v>
      </c>
      <c r="G41" s="102"/>
      <c r="H41" s="45">
        <v>15000000</v>
      </c>
      <c r="I41" s="47"/>
      <c r="J41" s="47"/>
      <c r="K41" s="36">
        <f t="shared" si="1"/>
        <v>15000000</v>
      </c>
      <c r="L41" s="120"/>
      <c r="M41" s="153"/>
      <c r="N41" s="153"/>
      <c r="O41" s="104"/>
      <c r="P41" s="84"/>
    </row>
    <row r="42" spans="1:16" ht="90">
      <c r="A42" s="144"/>
      <c r="B42" s="147"/>
      <c r="C42" s="95"/>
      <c r="D42" s="40" t="s">
        <v>40</v>
      </c>
      <c r="E42" s="40" t="s">
        <v>41</v>
      </c>
      <c r="F42" s="19">
        <v>3</v>
      </c>
      <c r="G42" s="102"/>
      <c r="H42" s="45">
        <v>10000000</v>
      </c>
      <c r="I42" s="47"/>
      <c r="J42" s="47"/>
      <c r="K42" s="36">
        <f t="shared" si="1"/>
        <v>10000000</v>
      </c>
      <c r="L42" s="120"/>
      <c r="M42" s="153"/>
      <c r="N42" s="153"/>
      <c r="O42" s="104"/>
      <c r="P42" s="84"/>
    </row>
    <row r="43" spans="1:16" ht="105">
      <c r="A43" s="144"/>
      <c r="B43" s="147"/>
      <c r="C43" s="95" t="s">
        <v>42</v>
      </c>
      <c r="D43" s="40" t="s">
        <v>43</v>
      </c>
      <c r="E43" s="40" t="s">
        <v>44</v>
      </c>
      <c r="F43" s="19">
        <v>5</v>
      </c>
      <c r="G43" s="102"/>
      <c r="H43" s="45">
        <v>10000000</v>
      </c>
      <c r="I43" s="44"/>
      <c r="J43" s="44"/>
      <c r="K43" s="36">
        <f t="shared" si="1"/>
        <v>10000000</v>
      </c>
      <c r="L43" s="120"/>
      <c r="M43" s="153"/>
      <c r="N43" s="153"/>
      <c r="O43" s="104"/>
      <c r="P43" s="84"/>
    </row>
    <row r="44" spans="1:16" ht="45">
      <c r="A44" s="144"/>
      <c r="B44" s="147"/>
      <c r="C44" s="95"/>
      <c r="D44" s="40" t="s">
        <v>45</v>
      </c>
      <c r="E44" s="40" t="s">
        <v>46</v>
      </c>
      <c r="F44" s="19">
        <v>1</v>
      </c>
      <c r="G44" s="102"/>
      <c r="H44" s="45">
        <v>40000000</v>
      </c>
      <c r="I44" s="44"/>
      <c r="J44" s="44"/>
      <c r="K44" s="36">
        <f t="shared" si="1"/>
        <v>40000000</v>
      </c>
      <c r="L44" s="120"/>
      <c r="M44" s="153"/>
      <c r="N44" s="153"/>
      <c r="O44" s="104"/>
      <c r="P44" s="84"/>
    </row>
    <row r="45" spans="1:16" ht="45">
      <c r="A45" s="144"/>
      <c r="B45" s="147"/>
      <c r="C45" s="39" t="s">
        <v>55</v>
      </c>
      <c r="D45" s="40" t="s">
        <v>56</v>
      </c>
      <c r="E45" s="40" t="s">
        <v>57</v>
      </c>
      <c r="F45" s="19">
        <v>25</v>
      </c>
      <c r="G45" s="102"/>
      <c r="H45" s="45">
        <v>81800000</v>
      </c>
      <c r="I45" s="44"/>
      <c r="J45" s="44"/>
      <c r="K45" s="36">
        <f t="shared" si="1"/>
        <v>81800000</v>
      </c>
      <c r="L45" s="120"/>
      <c r="M45" s="153"/>
      <c r="N45" s="153"/>
      <c r="O45" s="104"/>
      <c r="P45" s="84"/>
    </row>
    <row r="46" spans="1:16" ht="45">
      <c r="A46" s="144"/>
      <c r="B46" s="147"/>
      <c r="C46" s="39" t="s">
        <v>58</v>
      </c>
      <c r="D46" s="40" t="s">
        <v>59</v>
      </c>
      <c r="E46" s="40" t="s">
        <v>60</v>
      </c>
      <c r="F46" s="19">
        <v>5</v>
      </c>
      <c r="G46" s="102"/>
      <c r="H46" s="45">
        <v>5000000</v>
      </c>
      <c r="I46" s="44"/>
      <c r="J46" s="44"/>
      <c r="K46" s="36">
        <f t="shared" si="1"/>
        <v>5000000</v>
      </c>
      <c r="L46" s="120"/>
      <c r="M46" s="153"/>
      <c r="N46" s="153"/>
      <c r="O46" s="104"/>
      <c r="P46" s="84"/>
    </row>
    <row r="47" spans="1:16" ht="60">
      <c r="A47" s="144"/>
      <c r="B47" s="147"/>
      <c r="C47" s="39" t="s">
        <v>64</v>
      </c>
      <c r="D47" s="40" t="s">
        <v>65</v>
      </c>
      <c r="E47" s="40" t="s">
        <v>66</v>
      </c>
      <c r="F47" s="19">
        <v>80</v>
      </c>
      <c r="G47" s="102"/>
      <c r="H47" s="45">
        <v>200000000</v>
      </c>
      <c r="I47" s="44"/>
      <c r="J47" s="44"/>
      <c r="K47" s="36">
        <f t="shared" si="1"/>
        <v>200000000</v>
      </c>
      <c r="L47" s="120"/>
      <c r="M47" s="153"/>
      <c r="N47" s="153"/>
      <c r="O47" s="104"/>
      <c r="P47" s="84"/>
    </row>
    <row r="48" spans="1:16" ht="105">
      <c r="A48" s="144"/>
      <c r="B48" s="147"/>
      <c r="C48" s="39" t="s">
        <v>83</v>
      </c>
      <c r="D48" s="40" t="s">
        <v>84</v>
      </c>
      <c r="E48" s="40" t="s">
        <v>85</v>
      </c>
      <c r="F48" s="25">
        <v>1</v>
      </c>
      <c r="G48" s="102"/>
      <c r="H48" s="45">
        <v>413376000</v>
      </c>
      <c r="I48" s="44"/>
      <c r="J48" s="44"/>
      <c r="K48" s="36">
        <f t="shared" si="1"/>
        <v>413376000</v>
      </c>
      <c r="L48" s="121"/>
      <c r="M48" s="49">
        <v>40544</v>
      </c>
      <c r="N48" s="49">
        <v>40908</v>
      </c>
      <c r="O48" s="47" t="s">
        <v>86</v>
      </c>
      <c r="P48" s="50"/>
    </row>
    <row r="49" spans="1:16" ht="75">
      <c r="A49" s="144"/>
      <c r="B49" s="147"/>
      <c r="C49" s="39" t="s">
        <v>17</v>
      </c>
      <c r="D49" s="40" t="s">
        <v>18</v>
      </c>
      <c r="E49" s="40" t="s">
        <v>19</v>
      </c>
      <c r="F49" s="19">
        <v>1220</v>
      </c>
      <c r="G49" s="85" t="s">
        <v>105</v>
      </c>
      <c r="H49" s="72">
        <v>123000000</v>
      </c>
      <c r="I49" s="73"/>
      <c r="J49" s="73"/>
      <c r="K49" s="74">
        <f t="shared" si="1"/>
        <v>123000000</v>
      </c>
      <c r="L49" s="87">
        <f>SUM(K49:K50)</f>
        <v>127100800</v>
      </c>
      <c r="M49" s="89">
        <v>40544</v>
      </c>
      <c r="N49" s="89">
        <v>40908</v>
      </c>
      <c r="O49" s="91" t="str">
        <f>O39</f>
        <v>Luís Alberto Estrela C. Subsecretario de Cultura</v>
      </c>
      <c r="P49" s="93"/>
    </row>
    <row r="50" spans="1:16" ht="135.75" thickBot="1">
      <c r="A50" s="145"/>
      <c r="B50" s="148"/>
      <c r="C50" s="41" t="s">
        <v>52</v>
      </c>
      <c r="D50" s="42" t="s">
        <v>53</v>
      </c>
      <c r="E50" s="42" t="s">
        <v>54</v>
      </c>
      <c r="F50" s="20">
        <v>2</v>
      </c>
      <c r="G50" s="86"/>
      <c r="H50" s="52">
        <v>4100800</v>
      </c>
      <c r="I50" s="48"/>
      <c r="J50" s="48"/>
      <c r="K50" s="37">
        <f t="shared" si="1"/>
        <v>4100800</v>
      </c>
      <c r="L50" s="88"/>
      <c r="M50" s="90"/>
      <c r="N50" s="90"/>
      <c r="O50" s="92"/>
      <c r="P50" s="94"/>
    </row>
    <row r="51" spans="1:16" ht="21" thickBot="1">
      <c r="A51" s="78" t="s">
        <v>68</v>
      </c>
      <c r="B51" s="79"/>
      <c r="C51" s="79"/>
      <c r="D51" s="79"/>
      <c r="E51" s="79"/>
      <c r="F51" s="79"/>
      <c r="G51" s="80"/>
      <c r="H51" s="27">
        <f>SUM(H30:H50)</f>
        <v>1100500000</v>
      </c>
      <c r="I51" s="27">
        <f>SUM(I30:I50)</f>
        <v>0</v>
      </c>
      <c r="J51" s="18"/>
      <c r="K51" s="27">
        <f>SUM(K30:K50)</f>
        <v>1100500000</v>
      </c>
      <c r="L51" s="27">
        <f>SUM(L30:L50)</f>
        <v>1100500000</v>
      </c>
      <c r="M51" s="30"/>
      <c r="N51" s="31"/>
      <c r="O51" s="31"/>
      <c r="P51" s="32"/>
    </row>
    <row r="53" spans="8:14" ht="23.25">
      <c r="H53" s="28"/>
      <c r="L53" s="2"/>
      <c r="M53" s="2"/>
      <c r="N53" s="2"/>
    </row>
    <row r="54" spans="7:14" ht="23.25">
      <c r="G54" s="10"/>
      <c r="L54" s="2"/>
      <c r="M54" s="2"/>
      <c r="N54" s="2"/>
    </row>
    <row r="58" spans="4:14" ht="23.25">
      <c r="D58" s="53"/>
      <c r="L58" s="2"/>
      <c r="M58" s="2"/>
      <c r="N58" s="2"/>
    </row>
    <row r="59" spans="4:14" ht="23.25">
      <c r="D59" s="2" t="s">
        <v>87</v>
      </c>
      <c r="L59" s="2"/>
      <c r="M59" s="2"/>
      <c r="N59" s="2"/>
    </row>
    <row r="60" spans="4:14" ht="23.25">
      <c r="D60" s="2" t="s">
        <v>88</v>
      </c>
      <c r="H60" s="29"/>
      <c r="L60" s="2"/>
      <c r="M60" s="2"/>
      <c r="N60" s="2"/>
    </row>
    <row r="68" spans="12:14" ht="23.25">
      <c r="L68" s="2"/>
      <c r="M68" s="2"/>
      <c r="N68" s="2"/>
    </row>
  </sheetData>
  <sheetProtection/>
  <mergeCells count="53">
    <mergeCell ref="M39:M47"/>
    <mergeCell ref="N39:N47"/>
    <mergeCell ref="C30:C31"/>
    <mergeCell ref="A9:A50"/>
    <mergeCell ref="B9:B50"/>
    <mergeCell ref="C9:C29"/>
    <mergeCell ref="D9:D29"/>
    <mergeCell ref="E9:E29"/>
    <mergeCell ref="D34:D35"/>
    <mergeCell ref="P6:P8"/>
    <mergeCell ref="H6:K6"/>
    <mergeCell ref="M6:N7"/>
    <mergeCell ref="O6:O8"/>
    <mergeCell ref="L30:L38"/>
    <mergeCell ref="F9:F29"/>
    <mergeCell ref="P9:P29"/>
    <mergeCell ref="O30:O38"/>
    <mergeCell ref="L39:L48"/>
    <mergeCell ref="L9:L29"/>
    <mergeCell ref="O9:O29"/>
    <mergeCell ref="C43:C44"/>
    <mergeCell ref="I7:J7"/>
    <mergeCell ref="K7:K8"/>
    <mergeCell ref="G6:G8"/>
    <mergeCell ref="D6:D8"/>
    <mergeCell ref="F6:F8"/>
    <mergeCell ref="G30:G38"/>
    <mergeCell ref="A1:D1"/>
    <mergeCell ref="A2:D2"/>
    <mergeCell ref="A3:D3"/>
    <mergeCell ref="A4:D4"/>
    <mergeCell ref="B6:B8"/>
    <mergeCell ref="H7:H8"/>
    <mergeCell ref="P49:P50"/>
    <mergeCell ref="C41:C42"/>
    <mergeCell ref="C6:C8"/>
    <mergeCell ref="A6:A8"/>
    <mergeCell ref="G39:G48"/>
    <mergeCell ref="O39:O47"/>
    <mergeCell ref="C34:C35"/>
    <mergeCell ref="E6:E8"/>
    <mergeCell ref="L6:L8"/>
    <mergeCell ref="A51:G51"/>
    <mergeCell ref="M30:M38"/>
    <mergeCell ref="N30:N38"/>
    <mergeCell ref="P30:P38"/>
    <mergeCell ref="P39:P47"/>
    <mergeCell ref="G49:G50"/>
    <mergeCell ref="L49:L50"/>
    <mergeCell ref="M49:M50"/>
    <mergeCell ref="N49:N50"/>
    <mergeCell ref="O49:O50"/>
  </mergeCells>
  <printOptions/>
  <pageMargins left="0.15748031496062992" right="0.15748031496062992" top="0.64" bottom="0.2755905511811024" header="0" footer="0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2010-02-22T19:39:40Z</cp:lastPrinted>
  <dcterms:created xsi:type="dcterms:W3CDTF">2009-09-17T13:53:26Z</dcterms:created>
  <dcterms:modified xsi:type="dcterms:W3CDTF">2011-04-26T20:47:18Z</dcterms:modified>
  <cp:category/>
  <cp:version/>
  <cp:contentType/>
  <cp:contentStatus/>
</cp:coreProperties>
</file>