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1"/>
  </bookViews>
  <sheets>
    <sheet name="4" sheetId="1" r:id="rId1"/>
    <sheet name="4A" sheetId="2" r:id="rId2"/>
    <sheet name="11" sheetId="3" r:id="rId3"/>
    <sheet name="11a" sheetId="4" r:id="rId4"/>
  </sheets>
  <definedNames>
    <definedName name="_xlnm.Print_Area" localSheetId="3">'11a'!$A$1:$I$20</definedName>
    <definedName name="_xlnm.Print_Area" localSheetId="1">'4A'!$A$1:$I$40</definedName>
    <definedName name="MARIA" localSheetId="0">'4'!#REF!</definedName>
    <definedName name="_xlnm.Print_Titles" localSheetId="2">'11'!$7:$9</definedName>
    <definedName name="_xlnm.Print_Titles" localSheetId="3">'11a'!$7:$10</definedName>
    <definedName name="_xlnm.Print_Titles" localSheetId="0">'4'!$6:$8</definedName>
    <definedName name="_xlnm.Print_Titles" localSheetId="1">'4A'!$6:$9</definedName>
  </definedNames>
  <calcPr fullCalcOnLoad="1"/>
</workbook>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<sst xmlns="http://schemas.openxmlformats.org/spreadsheetml/2006/main" count="288" uniqueCount="193">
  <si>
    <r>
      <t>MEDIOS DE VERIFICACION</t>
    </r>
    <r>
      <rPr>
        <sz val="10"/>
        <rFont val="Arial"/>
        <family val="2"/>
      </rPr>
      <t xml:space="preserve">: Sistema de vigilancia epidemiologica. Fichas de notificacion.
</t>
    </r>
    <r>
      <rPr>
        <b/>
        <sz val="10"/>
        <rFont val="Arial"/>
        <family val="2"/>
      </rPr>
      <t>RESULTADOS</t>
    </r>
    <r>
      <rPr>
        <sz val="10"/>
        <rFont val="Arial"/>
        <family val="2"/>
      </rPr>
      <t>:  En el 2008 se registraron 21 brotes y 95 casos, respecto al 2007 donde se presentaron 21 brotes y 137 casos lo que nos permite identificar la disminucion de 42 casos por ETAS.</t>
    </r>
  </si>
  <si>
    <r>
      <t>MEDIOS DE VERIFICACION</t>
    </r>
    <r>
      <rPr>
        <sz val="10"/>
        <rFont val="Arial"/>
        <family val="2"/>
      </rPr>
      <t xml:space="preserve">: Es un plan aun por implementar dependiendo de la aprobacion e POA 2008, según normatividad actual a partir de segundo semestre.  </t>
    </r>
    <r>
      <rPr>
        <b/>
        <sz val="10"/>
        <rFont val="Arial"/>
        <family val="2"/>
      </rPr>
      <t>RESULTADOS</t>
    </r>
    <r>
      <rPr>
        <sz val="10"/>
        <rFont val="Arial"/>
        <family val="2"/>
      </rPr>
      <t>:  No se ejecuta dado el cambio en las directrices de opreatividad de esta prioridad por parte del IDSN.</t>
    </r>
  </si>
  <si>
    <t>Se reajusta POA 2009 con nuevos lineamientos.</t>
  </si>
  <si>
    <t>Se mantendra  la tasa de fecundidad en mujeres de 12 a 14 años en 3.54 por cada 1000  Mujeres en edad fértil.</t>
  </si>
  <si>
    <r>
      <t>MEDIOS DE VERIFICACION</t>
    </r>
    <r>
      <rPr>
        <sz val="10"/>
        <rFont val="Arial"/>
        <family val="2"/>
      </rPr>
      <t xml:space="preserve">: Sistema de vigilancia epidemiologica. Fichas de notificacion de eventos de mortalidad materna. Registro de defunciones, estadisticas vitales. </t>
    </r>
    <r>
      <rPr>
        <b/>
        <sz val="10"/>
        <rFont val="Arial"/>
        <family val="2"/>
      </rPr>
      <t>RESULTADOS</t>
    </r>
    <r>
      <rPr>
        <sz val="10"/>
        <rFont val="Arial"/>
        <family val="2"/>
      </rPr>
      <t>:  En el 2008 se tienen registradas 4 casos, que genera una tasa de mortalidad materna de 74,3 por 100.000 NV. Respecto al 2007 donde se tuvo 1 caso que equivale a una tasa de 18 por 100.000 NV. No se cumple la meta.</t>
    </r>
  </si>
  <si>
    <r>
      <t>MEDIOS DE VERIFICACION</t>
    </r>
    <r>
      <rPr>
        <sz val="10"/>
        <rFont val="Arial"/>
        <family val="2"/>
      </rPr>
      <t xml:space="preserve">: Sistema de información de la Dirección de salud, registros de estadísticas vitales formato nacido vivo. </t>
    </r>
    <r>
      <rPr>
        <b/>
        <sz val="10"/>
        <rFont val="Arial"/>
        <family val="2"/>
      </rPr>
      <t>RESULTADOS</t>
    </r>
    <r>
      <rPr>
        <sz val="10"/>
        <rFont val="Arial"/>
        <family val="2"/>
      </rPr>
      <t xml:space="preserve">: Se registraron 1188 nacimientos, tasa 32,5 x 1.000 MEF 10-19 años respecto a una linea de base en el  2007 de 34,7 x 1000 MEF (dato parcial enero 2009). </t>
    </r>
  </si>
  <si>
    <t>61,31 x 1000  Mujeres en edad fértil</t>
  </si>
  <si>
    <t>32 x 1000  Mujeres en edad fértil</t>
  </si>
  <si>
    <t xml:space="preserve">9,4 por cien mil mujeres. </t>
  </si>
  <si>
    <t>29.7 x 1000 NV .</t>
  </si>
  <si>
    <t>130 casos 20 brotes</t>
  </si>
  <si>
    <r>
      <t>MEDIOS DE VERIFICACION</t>
    </r>
    <r>
      <rPr>
        <sz val="10"/>
        <rFont val="Arial"/>
        <family val="2"/>
      </rPr>
      <t xml:space="preserve">: Sistema de vigilancia epidemiologica.
</t>
    </r>
    <r>
      <rPr>
        <b/>
        <sz val="10"/>
        <rFont val="Arial"/>
        <family val="2"/>
      </rPr>
      <t>RESULTADOS</t>
    </r>
    <r>
      <rPr>
        <sz val="10"/>
        <rFont val="Arial"/>
        <family val="2"/>
      </rPr>
      <t xml:space="preserve">: </t>
    </r>
    <r>
      <rPr>
        <b/>
        <sz val="10"/>
        <rFont val="Arial"/>
        <family val="2"/>
      </rPr>
      <t>Se registró</t>
    </r>
    <r>
      <rPr>
        <sz val="10"/>
        <rFont val="Arial"/>
        <family val="2"/>
      </rPr>
      <t xml:space="preserve">  1 muerte, para una tasa de mortalidad por EDA de 3,1 por 100.000 niños menores de 5 años.  Esta cifra está sujeta a cambios ya que existe un caso probable adicional, pendiente de unidad de análisis por resultados de necropsia.La linea de base 2007 era 6.1 x 100.000 menores de 5 años.</t>
    </r>
  </si>
  <si>
    <t>menos de 10 niños</t>
  </si>
  <si>
    <r>
      <t>MEDIOS DE VERIFICACION</t>
    </r>
    <r>
      <rPr>
        <sz val="10"/>
        <rFont val="Arial"/>
        <family val="2"/>
      </rPr>
      <t xml:space="preserve">: Registros propios del programa Direccion Municipal de Salud.
</t>
    </r>
    <r>
      <rPr>
        <b/>
        <sz val="10"/>
        <rFont val="Arial"/>
        <family val="2"/>
      </rPr>
      <t>RESULTADOS</t>
    </r>
    <r>
      <rPr>
        <sz val="10"/>
        <rFont val="Arial"/>
        <family val="2"/>
      </rPr>
      <t>:  Quedan preparados los planteles producto de las acciones colectivas y evaluados para desarrollar el evento de certificacion en el 2009.</t>
    </r>
  </si>
  <si>
    <r>
      <t>MEDIOS DE VERIFICACION</t>
    </r>
    <r>
      <rPr>
        <sz val="10"/>
        <rFont val="Arial"/>
        <family val="2"/>
      </rPr>
      <t xml:space="preserve">: Registros propios del programa de salud ambiental y zoonosis. </t>
    </r>
    <r>
      <rPr>
        <b/>
        <sz val="10"/>
        <rFont val="Arial"/>
        <family val="2"/>
      </rPr>
      <t>RESULTADOS</t>
    </r>
    <r>
      <rPr>
        <sz val="10"/>
        <rFont val="Arial"/>
        <family val="2"/>
      </rPr>
      <t>: En el 2008, 32739 animales caninos y felinos fueron vacunados. Se estima que el nivel cobertura corresponde al 98,6%. En compracion al año 2007 que se logro solo el 74%</t>
    </r>
  </si>
  <si>
    <r>
      <t>MEDIOS DE VERIFICACION</t>
    </r>
    <r>
      <rPr>
        <sz val="10"/>
        <rFont val="Arial"/>
        <family val="2"/>
      </rPr>
      <t xml:space="preserve">: Registros propios del programa.
</t>
    </r>
    <r>
      <rPr>
        <b/>
        <sz val="10"/>
        <rFont val="Arial"/>
        <family val="2"/>
      </rPr>
      <t>RESULTADOS</t>
    </r>
    <r>
      <rPr>
        <sz val="10"/>
        <rFont val="Arial"/>
        <family val="2"/>
      </rPr>
      <t>:  32739 animales vacunados corresponde al 98,6%, Establecimientos priorizados controlados en un 100%, disminucion de los casos de ETAS de acuerdo a meta. No asi los brotes.</t>
    </r>
  </si>
  <si>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</si>
  <si>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</si>
  <si>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</si>
  <si>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</si>
  <si>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</si>
  <si>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</si>
  <si>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</si>
  <si>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</si>
  <si>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</si>
  <si>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</si>
  <si>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</si>
  <si>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META PLAN DE DESARROLLO</t>
  </si>
  <si>
    <t>ACTIVIDADES 
(AVANCE META 2008)</t>
  </si>
  <si>
    <t>ACTIVIDADES 
(AVANCE PROGRAMADO PARA EL AÑO  2008)</t>
  </si>
  <si>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</si>
  <si>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</si>
  <si>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</si>
  <si>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</si>
  <si>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</si>
  <si>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</si>
  <si>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</si>
  <si>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</si>
  <si>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</si>
  <si>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t>Dirección Municipal de Seguridad Social en Salud</t>
  </si>
  <si>
    <t>FUENTE: Dirección Municipal de Seguridad Social en Salud</t>
  </si>
  <si>
    <t>Silvia Paz - Dirección Municipal de Seguridad Social en Salud</t>
  </si>
  <si>
    <t>SGP - Recursos propios - Cofinanciación.</t>
  </si>
  <si>
    <t xml:space="preserve">Se mantendrá  por debajo de 18 por 100.000 nacidos vivos la tasa de mortalidad materna en el municipio. </t>
  </si>
  <si>
    <t>Tasa de mortalidad materna por cada 100.000 nacidos vivos.</t>
  </si>
  <si>
    <t xml:space="preserve">Se disminuirá la tasa de fecundidad global en mujeres en edad fértil entre los 15 a 49 años a 35 por 1000  Mujeres en edad fértil. </t>
  </si>
  <si>
    <t>Tasa de fecundidad en mujeres de 15 a 49 años por cada 1.000  Mujeres en edad fértil</t>
  </si>
  <si>
    <t>Se disminuirá la tasa de fecundidad en mujeres de 10 A 19 años a 28 por 1000  Mujeres en edad fértil.</t>
  </si>
  <si>
    <t>Tasa de fecundidad en mujeres menores de 20 años por cada 1.000  Mujeres en edad fértil</t>
  </si>
  <si>
    <t>Se disminuirá la tasa de fecundidad en mujeres de 12 a 14 años a 3.54 por cada 1000  Mujeres en edad fértil.</t>
  </si>
  <si>
    <t>Tasa de fecundidad de 12 a 14 años por cada 1000  Mujeres en edad fértil</t>
  </si>
  <si>
    <t xml:space="preserve">Se mantendrá la tasa de fecundidad en mujeres de 15 a 19 años en 61 por cada 1000  Mujeres en edad fértil. </t>
  </si>
  <si>
    <t>Tasa de fecundidad de 15 a 19 años por cada 1000  Mujeres en edad fértil</t>
  </si>
  <si>
    <t>Se mantendrá el índice de fecundidad en mujeres de 15-49 años 1.5 hijos por mujer</t>
  </si>
  <si>
    <t>Índice de fecundidad en mujeres de 15 a 49 años.</t>
  </si>
  <si>
    <t>Se mantendrá por debajo de 7 por cada cien mil mujeres, la tasa mortalidad por cáncer de cuello uterino.</t>
  </si>
  <si>
    <t>Tasa de mortalidad por cáncer de cuello uterino por cada 100.000 mujeres.</t>
  </si>
  <si>
    <t xml:space="preserve"> Se mantendrá en 0.01% la prevalencia de infección por VIH en población de  15-49 años </t>
  </si>
  <si>
    <t>Porcentaje de prevalencia de infección por VIH en población de  15-49 años</t>
  </si>
  <si>
    <t xml:space="preserve">Se disminuirá a 25, 7 por cada 1000 nacidos vivos la tasa de mortalidad infantil en el Municipio. </t>
  </si>
  <si>
    <t>Tasa de mortalidad infantil por cada 1.000 de nacidos vivos.</t>
  </si>
  <si>
    <t>Se disminuirá a 2 por cada mil niños menores de 5 años la tasa de mortalidad en menores de 5 años.</t>
  </si>
  <si>
    <t>Tasa de mortalidad en menores de 5 años por cada mil niños menores de 5 años</t>
  </si>
  <si>
    <t>Se alcanzará  el 95% en coberturas de vacunación en menores de un año.</t>
  </si>
  <si>
    <t>Cobertura de vacunación en menores de un año.</t>
  </si>
  <si>
    <t>Se disminuirá  la tasa de mortalidad por EDA en niños menores de 5 años en un 50%</t>
  </si>
  <si>
    <t>Tasa de mortalidad por EDA en niños menores de 5 años</t>
  </si>
  <si>
    <t>Se mantendrá la tasa de mortalidad por IRA en niños menores de 5 años por debajo de 10 muertes por cada 100.000 habitantes.</t>
  </si>
  <si>
    <t>Tasa de mortalidad por IRA en niños menores de 5 años por cada 100.000 habitantes.</t>
  </si>
  <si>
    <t>Se reducirá la tasa de  mortalidad perinatal a 15 muertes por cada 1.000 niños nacidos vivos</t>
  </si>
  <si>
    <t>Tasa de mortalidad perinatal por cada 1.000 niños nacidos vivos.</t>
  </si>
  <si>
    <t xml:space="preserve">Se implementará un plan para la prevención de enfermedades crónicas en sus componentes de políticas y ambientes,  acciones colectivas, modelo de atención, observatorio de enfermedades crónicas.                                                                              </t>
  </si>
  <si>
    <t>Plan para la prevención de enfermedades crónicas implementado</t>
  </si>
  <si>
    <t>Se implementará 3 programas de actividad física en el ámbito comunitario, instituciones educativas y usuarios de IPS de primer nivel.</t>
  </si>
  <si>
    <t>Programas de actividad física en el ámbito comunitario, instituciones educativas y usuarios de IPS de primer nivel implementados. </t>
  </si>
  <si>
    <t>Se certificará 30 planteles educativos como instituciones libres de humo</t>
  </si>
  <si>
    <t>Planteles educativos certificados como instituciones libres de humo.</t>
  </si>
  <si>
    <t>Sistema de vigilancia nutricional implementado</t>
  </si>
  <si>
    <t xml:space="preserve">Se implementará plan de salud mental  con sus tres componentes atención a conducta suicida, conductas adictivas y manifestaciones psicopatológicas.                       </t>
  </si>
  <si>
    <t>Plan de salud mental implementado</t>
  </si>
  <si>
    <t>Se cubrirá de acuerdo a protocolos establecidos al 100% de personas que se detectan en el primer nivel de atención con problemática de VIF, VI, VS y conducta suicida.</t>
  </si>
  <si>
    <t>Porcentaje de personas cubiertas con problemáticas de VIF, VI y VS</t>
  </si>
  <si>
    <t>Se fortalecerá en el 100% el programa preventivo de salud oral PANDAS, en la Red Pública municipal</t>
  </si>
  <si>
    <t>Porcentaje de fortalecimiento del programa preventivo de salud oral.</t>
  </si>
  <si>
    <t>Se aumentará al 80% la detección de casos de tuberculosis</t>
  </si>
  <si>
    <t>Porcentaje de detección de casos tuberculosis.</t>
  </si>
  <si>
    <t>Se diseñará e implementará 1 modelo de entono laboral saludable para atender a la población trabajadora formal y no formal del municipio de Pasto con relación a la mortalidad y morbilidad por accidentes de trabajo y enfermedades profesionales</t>
  </si>
  <si>
    <t xml:space="preserve">Modelo de entono laboral saludable para atender a la población trabajadora formal y no formal del municipio de Pasto diseñado e implementado. </t>
  </si>
  <si>
    <t xml:space="preserve">Se vacunará al 90% de la población canina y felina.           </t>
  </si>
  <si>
    <t>Porcentaje de población canina y felina vacunada</t>
  </si>
  <si>
    <t>Se disminuirá en un 20% la incidencia de accidentes rábicos y en 10% los de agresión animal</t>
  </si>
  <si>
    <t>Porcentaje de incidencia de accidentes rábicos</t>
  </si>
  <si>
    <t>Porcentaje de incidencia de accidentes por agresión animal</t>
  </si>
  <si>
    <t>Se cubrirá el 100% de establecimientos especiales priorizados por alto y mediano riesgo  con acciones de vigilancia y control.</t>
  </si>
  <si>
    <t>Porcentaje de establecimientos especiales de alto y mediano riesgo  con acciones de vigilancia y control.</t>
  </si>
  <si>
    <t>Se disminuirá los casos de enfermedades transmitidas por alimento en un 20%.</t>
  </si>
  <si>
    <t>Porcentaje de disminución de casos de enfermedades transmitidas por alimento.</t>
  </si>
  <si>
    <t>Se implementará 1 modelo de entornos laborales saludables en los 21 centros de la ESE PASTO SALUD</t>
  </si>
  <si>
    <t>Centros de salud que implementan el modelo de entornos laborales saludables</t>
  </si>
  <si>
    <t>18x100.000 nacidos vivos</t>
  </si>
  <si>
    <t xml:space="preserve"> 35  X 1000 Mujeres en edad fértil) 8,75 tasa fecundidad </t>
  </si>
  <si>
    <t>28 x 1000  Mujeres en edad fértil</t>
  </si>
  <si>
    <t>3.54 por cada 1000  Mujeres en edad fértil.</t>
  </si>
  <si>
    <t>15.33 x 1000  Mujeres en edad fértil</t>
  </si>
  <si>
    <t>1,5 hijos por mujer al terminar su periodo reproductivo</t>
  </si>
  <si>
    <t xml:space="preserve">7 por cien mil mujeres. </t>
  </si>
  <si>
    <t>25.7 x 1000 NV .</t>
  </si>
  <si>
    <t xml:space="preserve"> 2.22  x 1000  &lt;5 años.)</t>
  </si>
  <si>
    <t>10% en el desarrollo de los componentes: acciones colectivas, modelo,  el observatorio y politicas y ambiente</t>
  </si>
  <si>
    <t>53,8 por cien mil habitantes</t>
  </si>
  <si>
    <t>124,3 por cien mil habitantes</t>
  </si>
  <si>
    <t>FORMATO No. 11A</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</si>
  <si>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</si>
  <si>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</si>
  <si>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</si>
  <si>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</si>
  <si>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</si>
  <si>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 xml:space="preserve">SEGUIMIENTO </t>
  </si>
  <si>
    <t xml:space="preserve">ACCIONES CORRECTIVAS O INDICADORES DE RENDIMIENTO O EJECUCION </t>
  </si>
  <si>
    <t>PORCENTAJE DE AVANCE EN TIEMPO</t>
  </si>
  <si>
    <t>PORCENTAJE DE AVANCE EN RECURSOS</t>
  </si>
  <si>
    <t>PORCENTAJE DE AVANCE EN ACTIVIDAD</t>
  </si>
  <si>
    <t>FORMATO No. 11</t>
  </si>
  <si>
    <t>ÁREAS INVOLUCRADAS</t>
  </si>
  <si>
    <t>FECHA INICIO</t>
  </si>
  <si>
    <t>FECHA TERMINACIÓN</t>
  </si>
  <si>
    <t>LUGAR DE EJECUCIÓN</t>
  </si>
  <si>
    <t>CUANTÍA DEL PROYECTO</t>
  </si>
  <si>
    <t>INDICADORES DE RENDIMIENTO</t>
  </si>
  <si>
    <r>
      <t>PROGRAMA</t>
    </r>
    <r>
      <rPr>
        <sz val="10"/>
        <rFont val="Arial"/>
        <family val="0"/>
      </rPr>
      <t>: Salud pública</t>
    </r>
  </si>
  <si>
    <t>Mejoramiento de la salud sexual y reproductiva en el Municipio de Pasto.</t>
  </si>
  <si>
    <t>Mejoramiento del estado de salud de la población infantil y escolarizada  en el Municipio de Pasto.</t>
  </si>
  <si>
    <t>Implementacion del  sistema de vigilancia nutricional y promocion de la seguridad alimentaria y nutricional  en el Municipio de Pasto.</t>
  </si>
  <si>
    <t>Mejoramiento de la salud mental  en el Municipio de Pasto.</t>
  </si>
  <si>
    <t>PANDAS</t>
  </si>
  <si>
    <t>Mejoramiento del sistema de vigilancia en salud publica  en el Municipio de Pasto.</t>
  </si>
  <si>
    <t>Vigilancia de los programas de salud ocupacional  en el Municipio de Pasto.</t>
  </si>
  <si>
    <t>Mejoramiento de la salud ambiental  en el Municipio de Pasto.</t>
  </si>
  <si>
    <t>Tasa de mortalidad materna por cada 100.000 nacidos vivos.
Tasa de fecundidad en mujeres de 15 a 49 años por cada 1.000 MEF
Tasa de fecundidad en mujeres menores de 20 años por cada 1.000 MEF
Índice de fecundidad en mujeres de 15 a 49 años.
Tasa de mortalidad por cáncer de cuello uterino por cada 100.000 mujeres.
Porcentaje de prevalencia de infección por VIH en población de  15-49 años</t>
  </si>
  <si>
    <t>Tasa de mortalidad infantil por cada 1.000 de nacidos vivos.
Tasa de mortalidad en menores de 5 años por cada mil niños menores de 5 años
Cobertura de vacunación en menores de un año.
Tasa de mortalidad por EDA en niños menores de 5 años
Tasa de mortalidad por IRA en niños menores de 5 años por cada 100.000 habitantes.
Tasa de mortalidad perinatal por cada 1.000 niños nacidos vivos.</t>
  </si>
  <si>
    <t>Plan para la prevención de enfermedades crónicas implementado
Programas de actividad física en el ámbito comunitario, instituciones educativas y usuarios de IPS de primer nivel implementados. 
Planteles educativos certificados como instituciones libres de humo.
Estrategias de intervención para disminuir los factores de riesgo asociadas a enfermedades crónicas implementadas.</t>
  </si>
  <si>
    <t>Porcentaje de población canina y felina vacunada
Porcentaje de incidencia de accidentes rábicos
Porcentaje de incidencia de accidentes por agresión animal
Porcentaje de establecimientos especiales de alto y mediano riesgo  con acciones de vigilancia y control.
Porcentaje de disminución de casos de enfermedades transmitidas por alimento.
Centros de salud que implementan el modelo de entornos laborales saludables</t>
  </si>
  <si>
    <t>Dirección Municipal de Salud.</t>
  </si>
  <si>
    <t>Recursos propios - SGP</t>
  </si>
  <si>
    <t>Silvia Paz Bastidas - Dirección Municipal de Salud.</t>
  </si>
  <si>
    <t>Pasto</t>
  </si>
  <si>
    <r>
      <t>MEDIOS DE VERIFICACION</t>
    </r>
    <r>
      <rPr>
        <sz val="10"/>
        <rFont val="Arial"/>
        <family val="2"/>
      </rPr>
      <t xml:space="preserve">: PAISOFT, sistema de informacion de la Direccion de Salud.
</t>
    </r>
    <r>
      <rPr>
        <b/>
        <sz val="10"/>
        <rFont val="Arial"/>
        <family val="2"/>
      </rPr>
      <t>RESULTADOS</t>
    </r>
    <r>
      <rPr>
        <sz val="10"/>
        <rFont val="Arial"/>
        <family val="2"/>
      </rPr>
      <t>:  BCG 91,9-PENTAVALENTE 89,2- POLIO 89,2.- TV 89,5 - FA 89,8 TD 5 Dosis 12,2</t>
    </r>
  </si>
  <si>
    <r>
      <t>MEDIOS DE VERIFICACION</t>
    </r>
    <r>
      <rPr>
        <sz val="10"/>
        <rFont val="Arial"/>
        <family val="2"/>
      </rPr>
      <t xml:space="preserve">: Sistema de vigilancia epidemiologica, estadisticas vitales, RIPS, Registros propios del programa.
</t>
    </r>
    <r>
      <rPr>
        <b/>
        <sz val="10"/>
        <rFont val="Arial"/>
        <family val="2"/>
      </rPr>
      <t>RESULTADOS</t>
    </r>
    <r>
      <rPr>
        <sz val="10"/>
        <rFont val="Arial"/>
        <family val="2"/>
      </rPr>
      <t xml:space="preserve">:   Identificacion de 4 muertes maternas. 4890 nacimientos,  1037 nacimientos,  20 nacimientos, 1015 nacimientos, 20 mujeres identificadas con muerte por cancer de cuello uterino, Se mantiene por debajo de 0.01% la prevalencia por VIH, </t>
    </r>
  </si>
  <si>
    <r>
      <t>MEDIOS DE VERIFICACION</t>
    </r>
    <r>
      <rPr>
        <sz val="10"/>
        <rFont val="Arial"/>
        <family val="2"/>
      </rPr>
      <t xml:space="preserve">: Sistema de vigilancia epidemiologica, estadisticas vitales, RIPS, Registros propios del programa.
</t>
    </r>
    <r>
      <rPr>
        <b/>
        <sz val="10"/>
        <rFont val="Arial"/>
        <family val="2"/>
      </rPr>
      <t>RESULTADOS</t>
    </r>
    <r>
      <rPr>
        <sz val="10"/>
        <rFont val="Arial"/>
        <family val="2"/>
      </rPr>
      <t>:  71 niños fallecidos menores de un año, 75 niños fallecidos menores de cinco años, Coberturas: BCG 91,9-PENTAVALENTE 89,2- POLIO 89,2.- TV 89,5 - FA 89,8 TD 5 Dosis 12,2. Una muerte por EDA y 3 muertes por IRA. 69 casos al periodo 12 o 29 de noviembre</t>
    </r>
  </si>
  <si>
    <r>
      <t>MEDIOS DE VERIFICACION</t>
    </r>
    <r>
      <rPr>
        <sz val="10"/>
        <rFont val="Arial"/>
        <family val="2"/>
      </rPr>
      <t xml:space="preserve">: 
</t>
    </r>
    <r>
      <rPr>
        <b/>
        <sz val="10"/>
        <rFont val="Arial"/>
        <family val="2"/>
      </rPr>
      <t>RESULTADOS</t>
    </r>
    <r>
      <rPr>
        <sz val="10"/>
        <rFont val="Arial"/>
        <family val="2"/>
      </rPr>
      <t xml:space="preserve">: Plan consolidado y operando, aprobada por el concejo municipal la Politica para la prevencion de cronicas Acuerdo  019 de septiembre  2008. Se avanzo en el ambito comunitario y educativo el componente de actividad fisica, </t>
    </r>
  </si>
  <si>
    <r>
      <t>MEDIOS DE VERIFICACION</t>
    </r>
    <r>
      <rPr>
        <sz val="10"/>
        <rFont val="Arial"/>
        <family val="2"/>
      </rPr>
      <t xml:space="preserve">: 
</t>
    </r>
    <r>
      <rPr>
        <b/>
        <sz val="10"/>
        <rFont val="Arial"/>
        <family val="2"/>
      </rPr>
      <t>RESULTADOS</t>
    </r>
    <r>
      <rPr>
        <sz val="10"/>
        <rFont val="Arial"/>
        <family val="2"/>
      </rPr>
      <t>:  100% de personas detectadas por los diferentes tipos de violencia en el primer nivel de atencion atendidas.</t>
    </r>
  </si>
  <si>
    <r>
      <t>MEDIOS DE VERIFICACION</t>
    </r>
    <r>
      <rPr>
        <sz val="10"/>
        <rFont val="Arial"/>
        <family val="2"/>
      </rPr>
      <t xml:space="preserve">: Registros propios del programa.
</t>
    </r>
    <r>
      <rPr>
        <b/>
        <sz val="10"/>
        <rFont val="Arial"/>
        <family val="2"/>
      </rPr>
      <t>RESULTADOS</t>
    </r>
    <r>
      <rPr>
        <sz val="10"/>
        <rFont val="Arial"/>
        <family val="2"/>
      </rPr>
      <t>:  Sistema de vigilancia nutricional estructurado documentado y con soportes para implementarse en el 2009</t>
    </r>
  </si>
  <si>
    <r>
      <t>MEDIOS DE VERIFICACION</t>
    </r>
    <r>
      <rPr>
        <sz val="10"/>
        <rFont val="Arial"/>
        <family val="2"/>
      </rPr>
      <t xml:space="preserve">: Registros propios del programa.
</t>
    </r>
    <r>
      <rPr>
        <b/>
        <sz val="10"/>
        <rFont val="Arial"/>
        <family val="2"/>
      </rPr>
      <t>RESULTADOS</t>
    </r>
    <r>
      <rPr>
        <sz val="10"/>
        <rFont val="Arial"/>
        <family val="2"/>
      </rPr>
      <t>: 6 IPS con seguimiento y apoyo en el programa PANDAS.</t>
    </r>
  </si>
  <si>
    <r>
      <t>MEDIOS DE VERIFICACION</t>
    </r>
    <r>
      <rPr>
        <sz val="10"/>
        <rFont val="Arial"/>
        <family val="2"/>
      </rPr>
      <t xml:space="preserve">: SIVIGILA
</t>
    </r>
    <r>
      <rPr>
        <b/>
        <sz val="10"/>
        <rFont val="Arial"/>
        <family val="2"/>
      </rPr>
      <t>RESULTADOS</t>
    </r>
    <r>
      <rPr>
        <sz val="10"/>
        <rFont val="Arial"/>
        <family val="2"/>
      </rPr>
      <t>:  Cumplimiento del seguimiento a UPGD, y de los eventos del SIVIGILA en su totalidad.</t>
    </r>
  </si>
  <si>
    <t>Se fortalecera las acciones comuntarias y con familias para la disminucion de ETAS.</t>
  </si>
  <si>
    <t>Se fortalecera el equipo de vigilancia y control para el programa de SSR.</t>
  </si>
  <si>
    <t>Se mejorara el seguimiento a las acciones contratadas con la ESE Pasto Salud.</t>
  </si>
  <si>
    <t>Se enfatizara el plan 2009 de acuerdo a lineamientos del IDSN.</t>
  </si>
  <si>
    <r>
      <t xml:space="preserve">PERIODO INFORMADO: </t>
    </r>
    <r>
      <rPr>
        <sz val="10"/>
        <rFont val="Arial"/>
        <family val="2"/>
      </rPr>
      <t>2008.</t>
    </r>
  </si>
  <si>
    <r>
      <t>MEDIOS DE VERIFICACION</t>
    </r>
    <r>
      <rPr>
        <sz val="10"/>
        <rFont val="Arial"/>
        <family val="2"/>
      </rPr>
      <t xml:space="preserve">: Registros propios del programa y de observatorio del delito.  </t>
    </r>
    <r>
      <rPr>
        <b/>
        <sz val="10"/>
        <rFont val="Arial"/>
        <family val="2"/>
      </rPr>
      <t>RESULTADOS</t>
    </r>
    <r>
      <rPr>
        <sz val="10"/>
        <rFont val="Arial"/>
        <family val="2"/>
      </rPr>
      <t>:  En el 2008, el 100% de los casos identificados en la red publica fueron atendidos de acuerdo a protocolos. El total de casos reportados sumaron 1.459.</t>
    </r>
  </si>
  <si>
    <t>0ctubre 08</t>
  </si>
  <si>
    <r>
      <t>MEDIOS DE VERIFICACION</t>
    </r>
    <r>
      <rPr>
        <sz val="10"/>
        <rFont val="Arial"/>
        <family val="2"/>
      </rPr>
      <t xml:space="preserve">: 
</t>
    </r>
    <r>
      <rPr>
        <b/>
        <sz val="10"/>
        <rFont val="Arial"/>
        <family val="2"/>
      </rPr>
      <t>RESULTADOS</t>
    </r>
    <r>
      <rPr>
        <sz val="10"/>
        <rFont val="Arial"/>
        <family val="2"/>
      </rPr>
      <t>:  Por claridad en las competencias frente a la norma esto corresponde a las ARP. Se avanzo en la caractrizacion de los riesgos según reportes de las ARP. Dado el cambio en las directrices por el IDSN no se avanzo mas y se reformula el proyecto para el 2009.</t>
    </r>
  </si>
  <si>
    <r>
      <t>MEDIOS DE VERIFICACION</t>
    </r>
    <r>
      <rPr>
        <sz val="10"/>
        <rFont val="Arial"/>
        <family val="2"/>
      </rPr>
      <t xml:space="preserve">: sistema de informacion de la Direccion Municipal de Salud.  </t>
    </r>
    <r>
      <rPr>
        <b/>
        <sz val="10"/>
        <rFont val="Arial"/>
        <family val="2"/>
      </rPr>
      <t>RESULTADOS</t>
    </r>
    <r>
      <rPr>
        <sz val="10"/>
        <rFont val="Arial"/>
        <family val="2"/>
      </rPr>
      <t>: 1,51 (dato parcial enero 2009)</t>
    </r>
  </si>
  <si>
    <t xml:space="preserve"> BCG 91,9-PENTAVALENTE 89,2- POLIO 89,2.- TV 89,5 - FA 89,8 TD 5 Dosis 12,2</t>
  </si>
  <si>
    <r>
      <t>MEDIOS DE VERIFICACION</t>
    </r>
    <r>
      <rPr>
        <sz val="10"/>
        <rFont val="Arial"/>
        <family val="2"/>
      </rPr>
      <t xml:space="preserve">: Registros porpios del programa. Dirección Municipal de Salud. </t>
    </r>
    <r>
      <rPr>
        <b/>
        <sz val="10"/>
        <rFont val="Arial"/>
        <family val="2"/>
      </rPr>
      <t>RESULTADOS</t>
    </r>
    <r>
      <rPr>
        <sz val="10"/>
        <rFont val="Arial"/>
        <family val="2"/>
      </rPr>
      <t>:  Plan consolidado y operando, aprobado por el Consejo Municipal la Política para la Prevención de crónicas (Acuerdo  019 de septiembre  2008). El plan aprobado ha permitido desarrollar los componentes de acciones colectivas a traves de la contratacion conla ESE Pasto Salud, avanzar en la implmentacion del modelo de atencion de enfermedades cronicas con las IPS de primer nivel en la ESE Pasto Salud y adelantar el proceso de implementacion del observatorio de enfermedades cronicas con apoyo del Instituto Nacional de Salud para una primera fase.</t>
    </r>
  </si>
  <si>
    <r>
      <t>MEDIOS DE VERIFICACION</t>
    </r>
    <r>
      <rPr>
        <sz val="10"/>
        <rFont val="Arial"/>
        <family val="2"/>
      </rPr>
      <t xml:space="preserve">: Registros propios del programa Direccion Municipal de Salud.  </t>
    </r>
    <r>
      <rPr>
        <b/>
        <sz val="10"/>
        <rFont val="Arial"/>
        <family val="2"/>
      </rPr>
      <t>RESULTADOS</t>
    </r>
    <r>
      <rPr>
        <sz val="10"/>
        <rFont val="Arial"/>
        <family val="2"/>
      </rPr>
      <t>:  Se avanzo en el ambito comunitario y educativo. A nivel comunitario se capacitaron 30 monitores lideres comunitarios quienes lideraran la actividad fisica en sus correspondientes clubes de la salud de acuerdo a la contratacion con la ESE Pasto Salud y la coordinacion con Pasto Deportes y anivel educativo se  implemento el programa de actividad física en   13 Instituciones Educativas permitiendo de esta manera comenzar a trabajar en los habitos de los niños frente a actividad fisica.</t>
    </r>
  </si>
  <si>
    <r>
      <t>MEDIOS DE VERIFICACION</t>
    </r>
    <r>
      <rPr>
        <sz val="10"/>
        <rFont val="Arial"/>
        <family val="2"/>
      </rPr>
      <t xml:space="preserve">: Registros propios del programa, sistema de informacion de la Direccion de Salud. </t>
    </r>
    <r>
      <rPr>
        <b/>
        <sz val="10"/>
        <rFont val="Arial"/>
        <family val="2"/>
      </rPr>
      <t>RESULTADOS</t>
    </r>
    <r>
      <rPr>
        <sz val="10"/>
        <rFont val="Arial"/>
        <family val="2"/>
      </rPr>
      <t>:  6 IPS con seguimiento y apoyo en el programa PANDAS. Producto de esto se tuvo Realización de 5 Jornadas lúdicas y recreativas, donde participa población vulnerable, realizada en: Centro de Salud  Lorenzo,  Centro de Salud El Rosario, Centro de Salud Tamasagra, Centro Hospital La Rosa, Hospital Civil . Ademas se desarrollo asistencia tecnica a traves de Seis (6) visitas de seguimiento al programa de Salud Oral “PANDAS”, en las siguientes IPS: Centro de Salud OBONUCO, Centro de Salud CATAMBUCO, Centro de Salud PANDIACO , Centro de Salud TAMASAGRA , Hospital Civil, Centro de Salud Cabrera.</t>
    </r>
  </si>
  <si>
    <r>
      <t>MEDIOS DE VERIFICACION</t>
    </r>
    <r>
      <rPr>
        <sz val="10"/>
        <rFont val="Arial"/>
        <family val="2"/>
      </rPr>
      <t xml:space="preserve">: Es un plan aun por implementar dependiendo de la aprobacion e POA 2008, según normatividad actual a partir de segundo semestre. </t>
    </r>
    <r>
      <rPr>
        <b/>
        <sz val="10"/>
        <rFont val="Arial"/>
        <family val="2"/>
      </rPr>
      <t>RESULTADOS</t>
    </r>
    <r>
      <rPr>
        <sz val="10"/>
        <rFont val="Arial"/>
        <family val="2"/>
      </rPr>
      <t>:  Se cambiaron las directrices de ejecucion de esta prioridad de salud publica por lo tanto se avanzo en la caracterizacion de consulta por enferemdad profesional y accidente laboal reportado por las ARS. Se transformaran y ajustaran las acciones en el pOA 2009.</t>
    </r>
  </si>
  <si>
    <r>
      <t>MEDIOS DE VERIFICACION</t>
    </r>
    <r>
      <rPr>
        <sz val="10"/>
        <rFont val="Arial"/>
        <family val="2"/>
      </rPr>
      <t xml:space="preserve">: Sistema de vigilancia epidemiologica. </t>
    </r>
    <r>
      <rPr>
        <b/>
        <sz val="10"/>
        <rFont val="Arial"/>
        <family val="2"/>
      </rPr>
      <t>RESULTADOS</t>
    </r>
    <r>
      <rPr>
        <sz val="10"/>
        <rFont val="Arial"/>
        <family val="2"/>
      </rPr>
      <t>:  En el 2008 se registraron 473 eventos, que genera una tasa de 118,33 casos de accidentes rábicos por cada 100.000 habitantes. Es importante rescatar que el aumento de casos de accidentes rabicos en realizadad se deben al mejoramiento en la notificacion y consulta oportuna de la comunidad, mas no a una situacion por falta de control. Lo cual puede ameritar modicar o rescatar el indicador de mantener en cero la preencia de rabia humana, que a la fecha se tiene.</t>
    </r>
  </si>
  <si>
    <r>
      <t>MEDIOS DE VERIFICACION</t>
    </r>
    <r>
      <rPr>
        <sz val="10"/>
        <rFont val="Arial"/>
        <family val="2"/>
      </rPr>
      <t xml:space="preserve">: Sistema de vigilancia epidemiológica.   </t>
    </r>
    <r>
      <rPr>
        <b/>
        <sz val="10"/>
        <rFont val="Arial"/>
        <family val="2"/>
      </rPr>
      <t>RESULTADOS</t>
    </r>
    <r>
      <rPr>
        <sz val="10"/>
        <rFont val="Arial"/>
        <family val="2"/>
      </rPr>
      <t>:  A 31 de diciembre de 2008 se registraon 845 eventos, generando una tasa de 211,4 accidentes de agresión animal por cada 100.000 habitantes, con la aclaracion de lo advertido en el comentario anterior</t>
    </r>
  </si>
  <si>
    <r>
      <t>MEDIOS DE VERIFICACION</t>
    </r>
    <r>
      <rPr>
        <sz val="10"/>
        <rFont val="Arial"/>
        <family val="2"/>
      </rPr>
      <t xml:space="preserve">: Registros propios del programa de salud ambiental, componente establecimientos. </t>
    </r>
    <r>
      <rPr>
        <b/>
        <sz val="10"/>
        <rFont val="Arial"/>
        <family val="2"/>
      </rPr>
      <t>RESULTADOS</t>
    </r>
    <r>
      <rPr>
        <sz val="10"/>
        <rFont val="Arial"/>
        <family val="2"/>
      </rPr>
      <t>:  100% de los establecimientos especiales de alto y mediano riesgo con acciones de vigilancia y control. Corresponde a establecimientos como restaurantes escolares, albergues, hoteles, colegios, expendedores dealimentos entre otros)</t>
    </r>
  </si>
  <si>
    <t>Mantener linea de base 48,3 x 1000 MEF</t>
  </si>
  <si>
    <t>Mantener linea de base de 3.9 por cada 1000  Mujeres en edad fértil.</t>
  </si>
  <si>
    <r>
      <t>MEDIOS DE VERIFICACION</t>
    </r>
    <r>
      <rPr>
        <sz val="10"/>
        <rFont val="Arial"/>
        <family val="2"/>
      </rPr>
      <t xml:space="preserve">: Sistema de vigilancia epidemiologica.  </t>
    </r>
    <r>
      <rPr>
        <b/>
        <sz val="10"/>
        <rFont val="Arial"/>
        <family val="2"/>
      </rPr>
      <t>RESULTADOS</t>
    </r>
    <r>
      <rPr>
        <sz val="10"/>
        <rFont val="Arial"/>
        <family val="2"/>
      </rPr>
      <t>: En el 2008 se detectaron 25 casos PULMONARES y 6 EXTRAPULMONARES para un cumplimiento de 39,4%</t>
    </r>
  </si>
  <si>
    <t>Se controlara mes a mes del año 2009 el cumplimiento por IPS para fortalecer la busqueda de SR.</t>
  </si>
  <si>
    <r>
      <t>MEDIOS DE VERIFICACION</t>
    </r>
    <r>
      <rPr>
        <sz val="10"/>
        <rFont val="Arial"/>
        <family val="2"/>
      </rPr>
      <t xml:space="preserve">: Sistema de información de la Dirección de salud, registros de estadísticas vitales formato nacido vivo. </t>
    </r>
    <r>
      <rPr>
        <b/>
        <sz val="10"/>
        <rFont val="Arial"/>
        <family val="2"/>
      </rPr>
      <t>RESULTADOS</t>
    </r>
    <r>
      <rPr>
        <sz val="10"/>
        <rFont val="Arial"/>
        <family val="2"/>
      </rPr>
      <t xml:space="preserve">: Se registraron 5.357  nacimientos, tasa 46,3 x 1.000 MEF 15-49 años , disminucion de 2 respecto a la linea de base.(dato parcial enero 2009). </t>
    </r>
  </si>
  <si>
    <r>
      <t>MEDIOS DE VERIFICACION</t>
    </r>
    <r>
      <rPr>
        <sz val="10"/>
        <rFont val="Arial"/>
        <family val="2"/>
      </rPr>
      <t xml:space="preserve">: Sistema de informacion de la Direccion de salud, registros de estadisticas vitales formato nacido vivo. </t>
    </r>
    <r>
      <rPr>
        <b/>
        <sz val="10"/>
        <rFont val="Arial"/>
        <family val="2"/>
      </rPr>
      <t>RESULTADOS</t>
    </r>
    <r>
      <rPr>
        <sz val="10"/>
        <rFont val="Arial"/>
        <family val="2"/>
      </rPr>
      <t xml:space="preserve">:  Se registraron 24 nacimientos, tasa 2,2 x 1.000 MEF 12-14 años dato que indica disminucion en 1.6 respecto a linea de base.(dato parcial enero 2009). </t>
    </r>
  </si>
  <si>
    <r>
      <t>MEDIOS DE VERIFICACION</t>
    </r>
    <r>
      <rPr>
        <sz val="10"/>
        <rFont val="Arial"/>
        <family val="2"/>
      </rPr>
      <t xml:space="preserve">: Sistema de informacion de la Direccion de salud, registros de estadisticas vitales formato nacido vivo. </t>
    </r>
    <r>
      <rPr>
        <b/>
        <sz val="10"/>
        <rFont val="Arial"/>
        <family val="2"/>
      </rPr>
      <t>RESULTADOS</t>
    </r>
    <r>
      <rPr>
        <sz val="10"/>
        <rFont val="Arial"/>
        <family val="2"/>
      </rPr>
      <t>: Se registraron 1162 nacimientos, tasa 64,7 x 1.000 MEF 15-19 años disminuida respecto a linea de base de 2007 que correspondia a 67,3 (dato parcial enero 2009).</t>
    </r>
  </si>
  <si>
    <r>
      <t>MEDIOS DE VERIFICACION</t>
    </r>
    <r>
      <rPr>
        <sz val="10"/>
        <rFont val="Arial"/>
        <family val="2"/>
      </rPr>
      <t xml:space="preserve">: Sistema de estadisticas vitales, registros de defunción. </t>
    </r>
    <r>
      <rPr>
        <b/>
        <sz val="10"/>
        <rFont val="Arial"/>
        <family val="2"/>
      </rPr>
      <t>RESULTADOS</t>
    </r>
    <r>
      <rPr>
        <sz val="10"/>
        <rFont val="Arial"/>
        <family val="2"/>
      </rPr>
      <t>: S</t>
    </r>
    <r>
      <rPr>
        <b/>
        <sz val="10"/>
        <rFont val="Arial"/>
        <family val="2"/>
      </rPr>
      <t xml:space="preserve">e registraron </t>
    </r>
    <r>
      <rPr>
        <sz val="10"/>
        <rFont val="Arial"/>
        <family val="2"/>
      </rPr>
      <t>23 muertes de mujeres por cáncer de cuello uterino, tasa de 11,1 muertes por CaCU por 100.000 mujeres. (dato parcial)</t>
    </r>
  </si>
  <si>
    <r>
      <t>MEDIOS DE VERIFICACION</t>
    </r>
    <r>
      <rPr>
        <sz val="10"/>
        <rFont val="Arial"/>
        <family val="2"/>
      </rPr>
      <t xml:space="preserve">: Sistema de vigilancia epidemiologica.  Formatos de Salud sexual y reproductiva.
</t>
    </r>
    <r>
      <rPr>
        <b/>
        <sz val="10"/>
        <rFont val="Arial"/>
        <family val="2"/>
      </rPr>
      <t>RESULTADOS</t>
    </r>
    <r>
      <rPr>
        <sz val="10"/>
        <rFont val="Arial"/>
        <family val="2"/>
      </rPr>
      <t>:  La prevalencia (incidencia)  para el 2008 considerando una cohorte a partir de 2005 segun poblacion censo DANE de este año corresponde a 0,03% dato que ha sido necesario tomarlo asi por la proyeccion del censo y no con la poblacion que traiamos anteriormente donde para la cohorte de 2001 a 2004 se tenia una prevalencia de 0,02%.con censo DANE 93 En este sentido no se puede hacer el comparativo y aun se requiere hacer esfuerzos para disminuir la incidencia de casos y que ello a la vez permita reducir la prevalencia.</t>
    </r>
  </si>
  <si>
    <r>
      <t>MEDIOS DE VERIFICACION</t>
    </r>
    <r>
      <rPr>
        <sz val="10"/>
        <rFont val="Arial"/>
        <family val="2"/>
      </rPr>
      <t xml:space="preserve">: Sistema de informacion de la Direccion de Salud, estadisticas vitales, registro de defunciones.
</t>
    </r>
    <r>
      <rPr>
        <b/>
        <sz val="10"/>
        <rFont val="Arial"/>
        <family val="2"/>
      </rPr>
      <t>RESULTADOS</t>
    </r>
    <r>
      <rPr>
        <sz val="10"/>
        <rFont val="Arial"/>
        <family val="2"/>
      </rPr>
      <t>:</t>
    </r>
    <r>
      <rPr>
        <b/>
        <sz val="10"/>
        <rFont val="Arial"/>
        <family val="2"/>
      </rPr>
      <t xml:space="preserve"> </t>
    </r>
    <r>
      <rPr>
        <sz val="10"/>
        <rFont val="Arial"/>
        <family val="2"/>
      </rPr>
      <t>Se registraron 59 niños menores de 1 año fallecidos, tasa 11,0 por 1.000 nacidos vivos (la tasa oficial es entregada por DANE)</t>
    </r>
  </si>
  <si>
    <t>Se fortalecera el control y vigilancia sobre IPS de primer nivel en el fortalecimiento del programa de CPN, exigencia en la contratacion de acciones colectivas con la ESE para afectar determinanates y factores de riesgo,  gestion ante IDSN para control sobre IPS de mayor complejidad y regimen contributivo.</t>
  </si>
  <si>
    <t>0,1 (1 muerte)</t>
  </si>
  <si>
    <r>
      <t xml:space="preserve">PERIODO INFORMADO: </t>
    </r>
    <r>
      <rPr>
        <sz val="10"/>
        <rFont val="Arial"/>
        <family val="2"/>
      </rPr>
      <t>1 de enero a  31 de diciembre de 2008</t>
    </r>
  </si>
  <si>
    <r>
      <t>PROGRAMA</t>
    </r>
    <r>
      <rPr>
        <sz val="10"/>
        <rFont val="Arial"/>
        <family val="2"/>
      </rPr>
      <t>: Salud pública</t>
    </r>
  </si>
  <si>
    <r>
      <t>MEDIOS DE VERIFICACION</t>
    </r>
    <r>
      <rPr>
        <sz val="10"/>
        <rFont val="Arial"/>
        <family val="2"/>
      </rPr>
      <t xml:space="preserve">: Registros propios del programa y observatorio del delito.
</t>
    </r>
    <r>
      <rPr>
        <b/>
        <sz val="10"/>
        <rFont val="Arial"/>
        <family val="2"/>
      </rPr>
      <t>RESULTADOS</t>
    </r>
    <r>
      <rPr>
        <sz val="10"/>
        <rFont val="Arial"/>
        <family val="2"/>
      </rPr>
      <t>:  Plan de salud mental estructurado, documento de politica de salud mental revisado y listo para aprobacion ante Concejo Municipal.</t>
    </r>
  </si>
  <si>
    <r>
      <t>MEDIOS DE VERIFICACION</t>
    </r>
    <r>
      <rPr>
        <sz val="10"/>
        <rFont val="Arial"/>
        <family val="2"/>
      </rPr>
      <t xml:space="preserve">: Sistema de informacion de la Direccion de Salud, estadisticas vitales, registro de defunciones.  </t>
    </r>
    <r>
      <rPr>
        <b/>
        <sz val="10"/>
        <rFont val="Arial"/>
        <family val="2"/>
      </rPr>
      <t>RESULTADOS</t>
    </r>
    <r>
      <rPr>
        <sz val="10"/>
        <rFont val="Arial"/>
        <family val="2"/>
      </rPr>
      <t>: Se registraron</t>
    </r>
    <r>
      <rPr>
        <b/>
        <sz val="10"/>
        <rFont val="Arial"/>
        <family val="2"/>
      </rPr>
      <t xml:space="preserve">  </t>
    </r>
    <r>
      <rPr>
        <sz val="10"/>
        <rFont val="Arial"/>
        <family val="2"/>
      </rPr>
      <t>76 niños menores de 5 años fallecidos, tasa de 2. 34 defunciones por cada 1000 menores de 5 años (dato parcial)</t>
    </r>
  </si>
  <si>
    <t>Dato parcial sujeto a notificación definitiva.</t>
  </si>
  <si>
    <r>
      <t xml:space="preserve">MEDIOS DE VERIFICACION: </t>
    </r>
    <r>
      <rPr>
        <sz val="10"/>
        <rFont val="Arial"/>
        <family val="2"/>
      </rPr>
      <t xml:space="preserve">Sistema de vigilancia epidemiológica. </t>
    </r>
    <r>
      <rPr>
        <b/>
        <sz val="10"/>
        <rFont val="Arial"/>
        <family val="2"/>
      </rPr>
      <t>RESULTADOS</t>
    </r>
    <r>
      <rPr>
        <sz val="10"/>
        <rFont val="Arial"/>
        <family val="2"/>
      </rPr>
      <t>: Se registraron 3 muertes, para una tasa de mortalidad por IRA de 9,2 por 100.000 niños menores de 5 años.  Esta cifra está sujeta a cambios ya que existe un caso probable adicional, pendiente de unidad de análisis.</t>
    </r>
  </si>
  <si>
    <t>NOTA: Los datos parciales que aparecen registrados estan sujetos a modificación dado que el registro de estadísticas vitales defunciones y nacidos vivos aun no llegan en su totalidad y son insumos necesarios para calcular el indicador.</t>
  </si>
  <si>
    <t xml:space="preserve">Implementación del proyecto comunicativo para la promoción de la salud comunitaria para el desarrollo del Plan Integrado de slaud de acciones para la prevención de enfermedades crónicas del Municipio de Pasto.  </t>
  </si>
  <si>
    <t>FUENTE:</t>
  </si>
  <si>
    <r>
      <t>MEDIOS DE VERIFICACION</t>
    </r>
    <r>
      <rPr>
        <sz val="10"/>
        <rFont val="Arial"/>
        <family val="2"/>
      </rPr>
      <t xml:space="preserve">: Sistema de vigilancia epidemiológica. </t>
    </r>
    <r>
      <rPr>
        <b/>
        <sz val="10"/>
        <rFont val="Arial"/>
        <family val="2"/>
      </rPr>
      <t>RESULTADOS</t>
    </r>
    <r>
      <rPr>
        <sz val="10"/>
        <rFont val="Arial"/>
        <family val="2"/>
      </rPr>
      <t>: Se registraron 88 casos, para una tasa de mortalidad perinatal de 16,3 por 1.000 NV. Respecto al 2007 que se tuvo 98 casos con una tasa de 17,6.</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</si>
</sst>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C0A]d\-mmm\-yy;@"/>
  </numFmts>
  <fonts count="17">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sz val="11"/>
      <name val="Tahoma"/>
      <family val="2"/>
    </font>
    <font>
      <b/>
      <sz val="12"/>
      <name val="Tahoma"/>
      <family val="2"/>
    </font>
    <font>
      <sz val="10"/>
      <color indexed="8"/>
      <name val="Arial"/>
      <family val="0"/>
    </font>
    <font>
      <b/>
      <sz val="11"/>
      <name val="Arial"/>
      <family val="2"/>
    </font>
    <font>
      <sz val="11"/>
      <name val="Arial"/>
      <family val="2"/>
    </font>
    <font>
      <b/>
      <sz val="9"/>
      <name val="Arial"/>
      <family val="2"/>
    </font>
    <font>
      <sz val="12"/>
      <name val="Arial"/>
      <family val="2"/>
    </font>
  </fonts>
  <fills count="3">
    <fill>
      <patternFill/>
    </fill>
    <fill>
      <patternFill patternType="gray125"/>
    </fill>
    <fill>
      <patternFill patternType="solid">
        <fgColor indexed="9"/>
        <bgColor indexed="64"/>
      </patternFill>
    </fill>
  </fills>
  <borders count="23">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color indexed="63"/>
      </top>
      <bottom>
        <color indexed="63"/>
      </bottom>
    </border>
    <border>
      <left style="medium"/>
      <right style="thin"/>
      <top>
        <color indexed="63"/>
      </top>
      <bottom style="thin"/>
    </border>
    <border>
      <left style="thin"/>
      <right style="medium"/>
      <top style="thin"/>
      <bottom>
        <color indexed="63"/>
      </bottom>
    </border>
    <border>
      <left style="thin"/>
      <right style="thin"/>
      <top>
        <color indexed="63"/>
      </top>
      <bottom style="mediu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3" fontId="1" fillId="0" borderId="0" xfId="0" applyNumberFormat="1" applyFont="1" applyFill="1" applyAlignment="1">
      <alignment horizontal="center"/>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9" fontId="0" fillId="0" borderId="0" xfId="0" applyNumberFormat="1" applyFont="1" applyAlignment="1">
      <alignment/>
    </xf>
    <xf numFmtId="0" fontId="1" fillId="0" borderId="0" xfId="0" applyFont="1" applyAlignment="1">
      <alignment horizontal="left"/>
    </xf>
    <xf numFmtId="0" fontId="0" fillId="0" borderId="1" xfId="0" applyBorder="1" applyAlignment="1">
      <alignment horizontal="justify" vertical="center" wrapText="1"/>
    </xf>
    <xf numFmtId="0" fontId="12" fillId="2" borderId="1" xfId="0" applyFont="1" applyFill="1" applyBorder="1" applyAlignment="1">
      <alignment horizontal="justify" vertical="center" wrapText="1"/>
    </xf>
    <xf numFmtId="0" fontId="0" fillId="0" borderId="1" xfId="0" applyBorder="1" applyAlignment="1">
      <alignment horizontal="justify" vertical="center" wrapText="1" shrinkToFit="1"/>
    </xf>
    <xf numFmtId="0" fontId="0" fillId="2" borderId="1" xfId="0" applyFill="1" applyBorder="1" applyAlignment="1">
      <alignment horizontal="justify" vertical="center" wrapText="1"/>
    </xf>
    <xf numFmtId="0" fontId="12" fillId="0" borderId="1" xfId="0" applyFont="1" applyBorder="1" applyAlignment="1">
      <alignment horizontal="justify" vertical="center" wrapText="1"/>
    </xf>
    <xf numFmtId="0" fontId="0" fillId="0" borderId="0" xfId="0" applyFill="1" applyBorder="1" applyAlignment="1">
      <alignment/>
    </xf>
    <xf numFmtId="0" fontId="0" fillId="0" borderId="2" xfId="0" applyBorder="1" applyAlignment="1">
      <alignment horizontal="center" vertical="center" wrapText="1"/>
    </xf>
    <xf numFmtId="0" fontId="0" fillId="0" borderId="3" xfId="0" applyBorder="1" applyAlignment="1">
      <alignment horizontal="justify" vertical="center" wrapText="1"/>
    </xf>
    <xf numFmtId="0" fontId="0" fillId="0" borderId="4" xfId="0" applyBorder="1" applyAlignment="1">
      <alignment horizontal="center" vertical="center" wrapText="1"/>
    </xf>
    <xf numFmtId="0" fontId="12"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12"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justify" vertical="center" wrapText="1"/>
    </xf>
    <xf numFmtId="1" fontId="6" fillId="0" borderId="1" xfId="0" applyNumberFormat="1" applyFon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12" fillId="0" borderId="1" xfId="0" applyFont="1" applyFill="1" applyBorder="1" applyAlignment="1">
      <alignment horizontal="center" vertical="center" wrapText="1"/>
    </xf>
    <xf numFmtId="10" fontId="0" fillId="0" borderId="1" xfId="0" applyNumberFormat="1" applyFill="1" applyBorder="1" applyAlignment="1">
      <alignment horizontal="center" vertical="center" wrapText="1"/>
    </xf>
    <xf numFmtId="9" fontId="0" fillId="0" borderId="1" xfId="21" applyFill="1" applyBorder="1" applyAlignment="1">
      <alignment horizontal="center" vertical="center" wrapText="1"/>
    </xf>
    <xf numFmtId="9" fontId="12" fillId="0" borderId="1" xfId="0" applyNumberFormat="1" applyFont="1" applyFill="1" applyBorder="1" applyAlignment="1">
      <alignment horizontal="center" vertical="center" wrapText="1"/>
    </xf>
    <xf numFmtId="0" fontId="1" fillId="0" borderId="0" xfId="0" applyFont="1" applyAlignment="1">
      <alignment/>
    </xf>
    <xf numFmtId="0" fontId="0" fillId="0" borderId="3" xfId="0" applyFill="1" applyBorder="1" applyAlignment="1">
      <alignment horizontal="center" vertical="center" wrapText="1"/>
    </xf>
    <xf numFmtId="9" fontId="0" fillId="0" borderId="6" xfId="0" applyNumberFormat="1" applyFill="1" applyBorder="1" applyAlignment="1">
      <alignment horizontal="center" vertical="center" wrapText="1"/>
    </xf>
    <xf numFmtId="0" fontId="13" fillId="0" borderId="0" xfId="0" applyFont="1" applyFill="1" applyBorder="1" applyAlignment="1">
      <alignment horizontal="center"/>
    </xf>
    <xf numFmtId="0" fontId="13" fillId="0" borderId="0" xfId="0" applyFont="1" applyFill="1" applyBorder="1" applyAlignment="1">
      <alignment horizontal="left"/>
    </xf>
    <xf numFmtId="0" fontId="1" fillId="0" borderId="0" xfId="0" applyFont="1" applyBorder="1" applyAlignment="1">
      <alignment/>
    </xf>
    <xf numFmtId="0" fontId="13" fillId="0" borderId="0" xfId="0" applyFont="1" applyFill="1" applyBorder="1" applyAlignment="1">
      <alignment horizontal="right"/>
    </xf>
    <xf numFmtId="0" fontId="8" fillId="0" borderId="7" xfId="0" applyFont="1" applyBorder="1" applyAlignment="1">
      <alignment horizontal="center" vertical="center" wrapText="1"/>
    </xf>
    <xf numFmtId="0" fontId="13" fillId="0" borderId="0" xfId="0" applyFont="1" applyFill="1" applyBorder="1" applyAlignment="1">
      <alignment horizontal="justify" vertical="center"/>
    </xf>
    <xf numFmtId="0" fontId="13"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0" fontId="0" fillId="0" borderId="1" xfId="0" applyFont="1" applyFill="1" applyBorder="1" applyAlignment="1">
      <alignment horizontal="justify" vertical="center"/>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11" xfId="0" applyFont="1" applyFill="1" applyBorder="1" applyAlignment="1">
      <alignment horizontal="justify" vertical="center" wrapText="1"/>
    </xf>
    <xf numFmtId="17" fontId="1" fillId="0" borderId="0" xfId="0" applyNumberFormat="1" applyFont="1" applyAlignment="1">
      <alignment/>
    </xf>
    <xf numFmtId="0" fontId="0" fillId="0" borderId="1" xfId="0" applyFill="1" applyBorder="1" applyAlignment="1">
      <alignment horizontal="justify"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3" fontId="15" fillId="0" borderId="15" xfId="0"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xf>
    <xf numFmtId="0" fontId="0" fillId="0" borderId="12" xfId="0" applyFont="1" applyFill="1" applyBorder="1" applyAlignment="1">
      <alignment horizontal="justify" vertical="center" wrapText="1"/>
    </xf>
    <xf numFmtId="0" fontId="0" fillId="0" borderId="12" xfId="0" applyFont="1" applyBorder="1" applyAlignment="1">
      <alignment/>
    </xf>
    <xf numFmtId="0" fontId="0" fillId="0" borderId="12" xfId="0" applyFont="1" applyBorder="1" applyAlignment="1">
      <alignment vertical="top" wrapText="1"/>
    </xf>
    <xf numFmtId="0" fontId="0" fillId="0" borderId="13"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1" xfId="0" applyFont="1" applyFill="1" applyBorder="1" applyAlignment="1">
      <alignment horizontal="justify" vertical="center" wrapText="1"/>
    </xf>
    <xf numFmtId="9" fontId="0" fillId="0" borderId="1" xfId="0" applyNumberFormat="1" applyFont="1" applyFill="1" applyBorder="1" applyAlignment="1">
      <alignment horizontal="center" vertical="center" wrapText="1"/>
    </xf>
    <xf numFmtId="0" fontId="0" fillId="0" borderId="12" xfId="0" applyFont="1" applyFill="1" applyBorder="1" applyAlignment="1">
      <alignment vertical="top" wrapText="1"/>
    </xf>
    <xf numFmtId="0" fontId="1" fillId="0" borderId="6" xfId="0" applyFont="1" applyFill="1" applyBorder="1" applyAlignment="1">
      <alignment horizontal="justify" vertical="center" wrapText="1"/>
    </xf>
    <xf numFmtId="9" fontId="0" fillId="0" borderId="6"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0" fontId="0" fillId="0" borderId="12" xfId="0" applyFont="1" applyFill="1" applyBorder="1" applyAlignment="1">
      <alignment vertical="center" wrapText="1"/>
    </xf>
    <xf numFmtId="9" fontId="16" fillId="0" borderId="3" xfId="0" applyNumberFormat="1"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9" fontId="2" fillId="0" borderId="1" xfId="0" applyNumberFormat="1" applyFont="1" applyFill="1" applyBorder="1" applyAlignment="1">
      <alignment horizontal="left" vertical="center" wrapText="1"/>
    </xf>
    <xf numFmtId="3" fontId="0" fillId="0" borderId="2" xfId="0" applyNumberFormat="1" applyFont="1" applyFill="1" applyBorder="1" applyAlignment="1">
      <alignment horizontal="center" vertical="center" wrapText="1"/>
    </xf>
    <xf numFmtId="0" fontId="0" fillId="0" borderId="3" xfId="0" applyFont="1" applyFill="1" applyBorder="1" applyAlignment="1">
      <alignment horizontal="justify" vertical="center"/>
    </xf>
    <xf numFmtId="3" fontId="0" fillId="0" borderId="3" xfId="0" applyNumberFormat="1" applyFont="1" applyFill="1" applyBorder="1" applyAlignment="1">
      <alignment horizontal="center" vertical="center" wrapText="1"/>
    </xf>
    <xf numFmtId="3" fontId="0" fillId="0" borderId="4"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3" fontId="0" fillId="0" borderId="4"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3" fontId="0" fillId="0" borderId="5" xfId="0" applyNumberFormat="1" applyFont="1" applyFill="1" applyBorder="1" applyAlignment="1">
      <alignment horizontal="center" vertical="center" wrapText="1"/>
    </xf>
    <xf numFmtId="0" fontId="0" fillId="0" borderId="6" xfId="0" applyFont="1" applyFill="1" applyBorder="1" applyAlignment="1">
      <alignment horizontal="justify" vertical="center"/>
    </xf>
    <xf numFmtId="3" fontId="0" fillId="0" borderId="6" xfId="0" applyNumberFormat="1" applyFont="1" applyFill="1" applyBorder="1" applyAlignment="1">
      <alignment horizontal="center" vertical="center" wrapText="1"/>
    </xf>
    <xf numFmtId="0" fontId="0" fillId="0" borderId="0" xfId="0" applyFont="1" applyFill="1" applyAlignment="1">
      <alignment/>
    </xf>
    <xf numFmtId="0" fontId="1" fillId="0" borderId="0" xfId="0" applyFont="1" applyFill="1" applyAlignment="1">
      <alignment/>
    </xf>
    <xf numFmtId="0" fontId="1" fillId="0" borderId="0" xfId="0" applyFont="1" applyFill="1" applyBorder="1" applyAlignment="1">
      <alignment/>
    </xf>
    <xf numFmtId="0" fontId="0" fillId="0" borderId="0" xfId="0" applyFont="1" applyFill="1" applyAlignment="1">
      <alignment horizontal="center"/>
    </xf>
    <xf numFmtId="198" fontId="0" fillId="0" borderId="1" xfId="0" applyNumberFormat="1" applyFont="1" applyFill="1" applyBorder="1" applyAlignment="1">
      <alignment horizontal="center" vertical="center"/>
    </xf>
    <xf numFmtId="3" fontId="0" fillId="0" borderId="0" xfId="0" applyNumberFormat="1" applyFont="1" applyFill="1" applyAlignment="1">
      <alignment/>
    </xf>
    <xf numFmtId="198" fontId="0" fillId="0" borderId="3" xfId="0" applyNumberFormat="1" applyFont="1" applyFill="1" applyBorder="1" applyAlignment="1">
      <alignment horizontal="center" vertical="center"/>
    </xf>
    <xf numFmtId="198" fontId="0" fillId="0" borderId="6" xfId="0" applyNumberFormat="1" applyFont="1" applyFill="1" applyBorder="1" applyAlignment="1">
      <alignment horizontal="center" vertical="center"/>
    </xf>
    <xf numFmtId="9" fontId="0" fillId="0" borderId="3"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9" fontId="0" fillId="0" borderId="1" xfId="0" applyNumberFormat="1" applyFont="1" applyFill="1" applyBorder="1" applyAlignment="1">
      <alignment horizontal="center" vertical="center"/>
    </xf>
    <xf numFmtId="9" fontId="0" fillId="0" borderId="6" xfId="0" applyNumberFormat="1" applyFont="1" applyFill="1" applyBorder="1" applyAlignment="1">
      <alignment horizontal="center" vertical="center"/>
    </xf>
    <xf numFmtId="0" fontId="1" fillId="0" borderId="18" xfId="0" applyFont="1" applyFill="1" applyBorder="1" applyAlignment="1">
      <alignment horizontal="right" vertical="center"/>
    </xf>
    <xf numFmtId="0" fontId="9" fillId="0" borderId="0" xfId="0" applyFont="1" applyAlignment="1">
      <alignment horizontal="center" vertical="center" wrapText="1"/>
    </xf>
    <xf numFmtId="0" fontId="1" fillId="0" borderId="0" xfId="0" applyFont="1" applyAlignment="1">
      <alignment horizontal="left"/>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197" fontId="0" fillId="0" borderId="9" xfId="0" applyNumberFormat="1" applyFont="1" applyBorder="1" applyAlignment="1">
      <alignment horizontal="center" vertical="center" wrapText="1"/>
    </xf>
    <xf numFmtId="197" fontId="0" fillId="0" borderId="18" xfId="0" applyNumberFormat="1" applyFont="1" applyBorder="1" applyAlignment="1">
      <alignment horizontal="center" vertical="center" wrapText="1"/>
    </xf>
    <xf numFmtId="197" fontId="0" fillId="0" borderId="21" xfId="0" applyNumberFormat="1" applyFont="1" applyBorder="1" applyAlignment="1">
      <alignment horizontal="center" vertical="center" wrapText="1"/>
    </xf>
    <xf numFmtId="0" fontId="0" fillId="0" borderId="7" xfId="0" applyBorder="1" applyAlignment="1">
      <alignment horizontal="justify" vertical="center" wrapText="1"/>
    </xf>
    <xf numFmtId="0" fontId="0" fillId="0" borderId="22" xfId="0" applyBorder="1" applyAlignment="1">
      <alignment horizontal="justify" vertical="center" wrapText="1"/>
    </xf>
    <xf numFmtId="0" fontId="9" fillId="0" borderId="1" xfId="0" applyFont="1" applyFill="1" applyBorder="1" applyAlignment="1">
      <alignment vertical="top"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1" fillId="0" borderId="18" xfId="0" applyFont="1" applyFill="1" applyBorder="1" applyAlignment="1">
      <alignment horizontal="center" vertical="center" wrapText="1"/>
    </xf>
    <xf numFmtId="0" fontId="8" fillId="0" borderId="3" xfId="0" applyFont="1" applyBorder="1" applyAlignment="1">
      <alignment horizontal="center"/>
    </xf>
    <xf numFmtId="3" fontId="8" fillId="0" borderId="11" xfId="0" applyNumberFormat="1" applyFont="1" applyFill="1" applyBorder="1" applyAlignment="1">
      <alignment horizontal="center" vertical="center" wrapText="1"/>
    </xf>
    <xf numFmtId="3" fontId="8" fillId="0" borderId="20" xfId="0" applyNumberFormat="1" applyFont="1" applyFill="1" applyBorder="1" applyAlignment="1">
      <alignment horizontal="center" vertical="center" wrapText="1"/>
    </xf>
    <xf numFmtId="3" fontId="1" fillId="0" borderId="9"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0" fontId="9" fillId="0" borderId="0" xfId="0" applyFont="1" applyAlignment="1">
      <alignment horizontal="center" vertical="center" wrapText="1"/>
    </xf>
    <xf numFmtId="0" fontId="0" fillId="0" borderId="12" xfId="0" applyFont="1" applyBorder="1" applyAlignment="1">
      <alignment horizontal="center" vertical="top" wrapText="1"/>
    </xf>
    <xf numFmtId="0" fontId="0" fillId="0" borderId="4" xfId="0" applyBorder="1" applyAlignment="1">
      <alignment horizontal="center" vertical="center" wrapText="1"/>
    </xf>
    <xf numFmtId="0" fontId="0" fillId="0" borderId="1" xfId="0" applyBorder="1" applyAlignment="1">
      <alignment horizontal="justify"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3" fillId="0" borderId="0" xfId="0" applyFont="1" applyFill="1" applyBorder="1" applyAlignment="1">
      <alignment horizontal="center"/>
    </xf>
    <xf numFmtId="0" fontId="0" fillId="0" borderId="1" xfId="0" applyFont="1" applyFill="1" applyBorder="1" applyAlignment="1">
      <alignment horizontal="justify" vertical="center"/>
    </xf>
    <xf numFmtId="9" fontId="0" fillId="0" borderId="1"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0" xfId="0" applyFont="1" applyBorder="1" applyAlignment="1">
      <alignment horizontal="center" vertical="center" wrapText="1"/>
    </xf>
    <xf numFmtId="0" fontId="2" fillId="0" borderId="7" xfId="0" applyFont="1" applyFill="1" applyBorder="1" applyAlignment="1">
      <alignment horizontal="center"/>
    </xf>
    <xf numFmtId="0" fontId="8" fillId="0" borderId="7"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8"/>
  <sheetViews>
    <sheetView workbookViewId="0" topLeftCell="A28">
      <selection activeCell="D33" sqref="D33"/>
    </sheetView>
  </sheetViews>
  <sheetFormatPr defaultColWidth="11.421875" defaultRowHeight="12.75"/>
  <cols>
    <col min="1" max="1" width="4.8515625" style="1" bestFit="1" customWidth="1"/>
    <col min="2" max="2" width="16.140625" style="1" customWidth="1"/>
    <col min="3" max="3" width="36.28125" style="1" customWidth="1"/>
    <col min="4" max="4" width="27.57421875" style="1" customWidth="1"/>
    <col min="5" max="5" width="20.7109375" style="1" customWidth="1"/>
    <col min="6" max="6" width="12.28125" style="5" customWidth="1"/>
    <col min="7" max="7" width="15.140625" style="4" customWidth="1"/>
    <col min="8" max="8" width="15.710937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109" t="s">
        <v>25</v>
      </c>
      <c r="B1" s="109"/>
      <c r="C1" s="109"/>
      <c r="D1" s="109"/>
      <c r="E1" s="109"/>
      <c r="F1" s="109"/>
      <c r="G1" s="109"/>
      <c r="H1" s="109"/>
    </row>
    <row r="2" spans="1:8" ht="15.75">
      <c r="A2" s="109" t="s">
        <v>16</v>
      </c>
      <c r="B2" s="109"/>
      <c r="C2" s="109"/>
      <c r="D2" s="109"/>
      <c r="E2" s="109"/>
      <c r="F2" s="109"/>
      <c r="G2" s="109"/>
      <c r="H2" s="109"/>
    </row>
    <row r="3" spans="1:8" ht="12.75">
      <c r="A3"/>
      <c r="B3" s="6"/>
      <c r="C3" s="6"/>
      <c r="D3" s="6"/>
      <c r="E3" s="6"/>
      <c r="F3" s="6"/>
      <c r="G3" s="6"/>
      <c r="H3" s="6"/>
    </row>
    <row r="4" spans="1:8" ht="12.75">
      <c r="A4" s="110" t="s">
        <v>17</v>
      </c>
      <c r="B4" s="110"/>
      <c r="C4" s="110"/>
      <c r="D4" s="110"/>
      <c r="F4" s="7"/>
      <c r="G4" s="6"/>
      <c r="H4" s="6"/>
    </row>
    <row r="5" spans="1:8" ht="12.75">
      <c r="A5" s="110" t="s">
        <v>26</v>
      </c>
      <c r="B5" s="110"/>
      <c r="C5" s="110"/>
      <c r="D5" s="110"/>
      <c r="E5" s="110"/>
      <c r="F5" s="110"/>
      <c r="G5" s="6"/>
      <c r="H5" s="6"/>
    </row>
    <row r="6" spans="1:7" ht="12.75">
      <c r="A6" s="37" t="s">
        <v>129</v>
      </c>
      <c r="B6" s="37"/>
      <c r="C6" s="37"/>
      <c r="D6" s="37"/>
      <c r="E6" s="37"/>
      <c r="F6" s="15" t="s">
        <v>158</v>
      </c>
      <c r="G6" s="15"/>
    </row>
    <row r="7" spans="1:8" ht="13.5" thickBot="1">
      <c r="A7"/>
      <c r="B7"/>
      <c r="C7"/>
      <c r="D7"/>
      <c r="E7" s="9"/>
      <c r="F7" s="8"/>
      <c r="G7"/>
      <c r="H7" s="9"/>
    </row>
    <row r="8" spans="1:9" s="65" customFormat="1" ht="48.75" thickBot="1">
      <c r="A8" s="60" t="s">
        <v>18</v>
      </c>
      <c r="B8" s="61" t="s">
        <v>19</v>
      </c>
      <c r="C8" s="61" t="s">
        <v>27</v>
      </c>
      <c r="D8" s="62" t="s">
        <v>23</v>
      </c>
      <c r="E8" s="61" t="s">
        <v>29</v>
      </c>
      <c r="F8" s="61" t="s">
        <v>20</v>
      </c>
      <c r="G8" s="61" t="s">
        <v>21</v>
      </c>
      <c r="H8" s="63" t="s">
        <v>22</v>
      </c>
      <c r="I8" s="64"/>
    </row>
    <row r="9" spans="1:8" ht="38.25">
      <c r="A9" s="22">
        <v>1</v>
      </c>
      <c r="B9" s="113" t="s">
        <v>39</v>
      </c>
      <c r="C9" s="23" t="s">
        <v>43</v>
      </c>
      <c r="D9" s="23" t="s">
        <v>44</v>
      </c>
      <c r="E9" s="38" t="s">
        <v>99</v>
      </c>
      <c r="F9" s="121" t="s">
        <v>42</v>
      </c>
      <c r="G9" s="113" t="s">
        <v>41</v>
      </c>
      <c r="H9" s="117" t="s">
        <v>24</v>
      </c>
    </row>
    <row r="10" spans="1:8" ht="51">
      <c r="A10" s="24">
        <v>2</v>
      </c>
      <c r="B10" s="114"/>
      <c r="C10" s="16" t="s">
        <v>45</v>
      </c>
      <c r="D10" s="16" t="s">
        <v>46</v>
      </c>
      <c r="E10" s="32" t="s">
        <v>100</v>
      </c>
      <c r="F10" s="122"/>
      <c r="G10" s="114"/>
      <c r="H10" s="118"/>
    </row>
    <row r="11" spans="1:8" ht="38.25">
      <c r="A11" s="24">
        <v>3</v>
      </c>
      <c r="B11" s="114"/>
      <c r="C11" s="16" t="s">
        <v>47</v>
      </c>
      <c r="D11" s="16" t="s">
        <v>48</v>
      </c>
      <c r="E11" s="32" t="s">
        <v>101</v>
      </c>
      <c r="F11" s="122"/>
      <c r="G11" s="114"/>
      <c r="H11" s="118"/>
    </row>
    <row r="12" spans="1:8" ht="38.25">
      <c r="A12" s="25">
        <v>4</v>
      </c>
      <c r="B12" s="114"/>
      <c r="C12" s="17" t="s">
        <v>49</v>
      </c>
      <c r="D12" s="17" t="s">
        <v>50</v>
      </c>
      <c r="E12" s="33" t="s">
        <v>102</v>
      </c>
      <c r="F12" s="122"/>
      <c r="G12" s="114"/>
      <c r="H12" s="118"/>
    </row>
    <row r="13" spans="1:8" ht="38.25">
      <c r="A13" s="24">
        <v>5</v>
      </c>
      <c r="B13" s="114"/>
      <c r="C13" s="16" t="s">
        <v>51</v>
      </c>
      <c r="D13" s="17" t="s">
        <v>52</v>
      </c>
      <c r="E13" s="32" t="s">
        <v>103</v>
      </c>
      <c r="F13" s="122"/>
      <c r="G13" s="114"/>
      <c r="H13" s="118"/>
    </row>
    <row r="14" spans="1:8" ht="38.25">
      <c r="A14" s="24">
        <v>6</v>
      </c>
      <c r="B14" s="114"/>
      <c r="C14" s="16" t="s">
        <v>53</v>
      </c>
      <c r="D14" s="16" t="s">
        <v>54</v>
      </c>
      <c r="E14" s="32" t="s">
        <v>104</v>
      </c>
      <c r="F14" s="122"/>
      <c r="G14" s="114"/>
      <c r="H14" s="118"/>
    </row>
    <row r="15" spans="1:8" ht="38.25">
      <c r="A15" s="24">
        <v>7</v>
      </c>
      <c r="B15" s="114"/>
      <c r="C15" s="16" t="s">
        <v>55</v>
      </c>
      <c r="D15" s="16" t="s">
        <v>56</v>
      </c>
      <c r="E15" s="32" t="s">
        <v>105</v>
      </c>
      <c r="F15" s="122"/>
      <c r="G15" s="114"/>
      <c r="H15" s="118"/>
    </row>
    <row r="16" spans="1:8" ht="38.25">
      <c r="A16" s="24">
        <v>8</v>
      </c>
      <c r="B16" s="114"/>
      <c r="C16" s="16" t="s">
        <v>57</v>
      </c>
      <c r="D16" s="16" t="s">
        <v>58</v>
      </c>
      <c r="E16" s="34">
        <v>0.0001</v>
      </c>
      <c r="F16" s="122"/>
      <c r="G16" s="114"/>
      <c r="H16" s="118"/>
    </row>
    <row r="17" spans="1:8" ht="38.25">
      <c r="A17" s="24">
        <v>9</v>
      </c>
      <c r="B17" s="114"/>
      <c r="C17" s="16" t="s">
        <v>59</v>
      </c>
      <c r="D17" s="16" t="s">
        <v>60</v>
      </c>
      <c r="E17" s="32" t="s">
        <v>106</v>
      </c>
      <c r="F17" s="122"/>
      <c r="G17" s="114"/>
      <c r="H17" s="118"/>
    </row>
    <row r="18" spans="1:8" ht="38.25">
      <c r="A18" s="24">
        <v>10</v>
      </c>
      <c r="B18" s="114"/>
      <c r="C18" s="16" t="s">
        <v>61</v>
      </c>
      <c r="D18" s="18" t="s">
        <v>62</v>
      </c>
      <c r="E18" s="32" t="s">
        <v>107</v>
      </c>
      <c r="F18" s="122"/>
      <c r="G18" s="114"/>
      <c r="H18" s="118"/>
    </row>
    <row r="19" spans="1:8" ht="25.5">
      <c r="A19" s="24">
        <v>11</v>
      </c>
      <c r="B19" s="115"/>
      <c r="C19" s="16" t="s">
        <v>63</v>
      </c>
      <c r="D19" s="16" t="s">
        <v>64</v>
      </c>
      <c r="E19" s="31">
        <v>0.95</v>
      </c>
      <c r="F19" s="122"/>
      <c r="G19" s="115"/>
      <c r="H19" s="119"/>
    </row>
    <row r="20" spans="1:8" ht="38.25">
      <c r="A20" s="24">
        <v>12</v>
      </c>
      <c r="B20" s="115"/>
      <c r="C20" s="16" t="s">
        <v>65</v>
      </c>
      <c r="D20" s="16" t="s">
        <v>66</v>
      </c>
      <c r="E20" s="32" t="s">
        <v>182</v>
      </c>
      <c r="F20" s="122"/>
      <c r="G20" s="115"/>
      <c r="H20" s="119"/>
    </row>
    <row r="21" spans="1:8" ht="51">
      <c r="A21" s="24">
        <v>13</v>
      </c>
      <c r="B21" s="115"/>
      <c r="C21" s="16" t="s">
        <v>67</v>
      </c>
      <c r="D21" s="16" t="s">
        <v>68</v>
      </c>
      <c r="E21" s="32" t="s">
        <v>12</v>
      </c>
      <c r="F21" s="122"/>
      <c r="G21" s="115"/>
      <c r="H21" s="119"/>
    </row>
    <row r="22" spans="1:8" ht="38.25">
      <c r="A22" s="24">
        <v>14</v>
      </c>
      <c r="B22" s="115"/>
      <c r="C22" s="16" t="s">
        <v>69</v>
      </c>
      <c r="D22" s="16" t="s">
        <v>70</v>
      </c>
      <c r="E22" s="32">
        <v>0</v>
      </c>
      <c r="F22" s="122"/>
      <c r="G22" s="115"/>
      <c r="H22" s="119"/>
    </row>
    <row r="23" spans="1:8" ht="76.5">
      <c r="A23" s="26">
        <v>15</v>
      </c>
      <c r="B23" s="115"/>
      <c r="C23" s="19" t="s">
        <v>71</v>
      </c>
      <c r="D23" s="19" t="s">
        <v>72</v>
      </c>
      <c r="E23" s="32" t="s">
        <v>108</v>
      </c>
      <c r="F23" s="122"/>
      <c r="G23" s="115"/>
      <c r="H23" s="119"/>
    </row>
    <row r="24" spans="1:8" ht="63.75">
      <c r="A24" s="26">
        <v>16</v>
      </c>
      <c r="B24" s="115"/>
      <c r="C24" s="19" t="s">
        <v>73</v>
      </c>
      <c r="D24" s="19" t="s">
        <v>74</v>
      </c>
      <c r="E24" s="32">
        <v>1</v>
      </c>
      <c r="F24" s="122"/>
      <c r="G24" s="115"/>
      <c r="H24" s="119"/>
    </row>
    <row r="25" spans="1:8" ht="51">
      <c r="A25" s="26">
        <v>17</v>
      </c>
      <c r="B25" s="115"/>
      <c r="C25" s="19" t="s">
        <v>78</v>
      </c>
      <c r="D25" s="19" t="s">
        <v>79</v>
      </c>
      <c r="E25" s="32">
        <v>1</v>
      </c>
      <c r="F25" s="122"/>
      <c r="G25" s="115"/>
      <c r="H25" s="119"/>
    </row>
    <row r="26" spans="1:8" ht="63.75">
      <c r="A26" s="26">
        <v>18</v>
      </c>
      <c r="B26" s="115"/>
      <c r="C26" s="19" t="s">
        <v>80</v>
      </c>
      <c r="D26" s="19" t="s">
        <v>81</v>
      </c>
      <c r="E26" s="35">
        <v>1</v>
      </c>
      <c r="F26" s="122"/>
      <c r="G26" s="115"/>
      <c r="H26" s="119"/>
    </row>
    <row r="27" spans="1:8" ht="38.25">
      <c r="A27" s="26">
        <v>19</v>
      </c>
      <c r="B27" s="115"/>
      <c r="C27" s="19" t="s">
        <v>82</v>
      </c>
      <c r="D27" s="19" t="s">
        <v>83</v>
      </c>
      <c r="E27" s="30">
        <v>6</v>
      </c>
      <c r="F27" s="122"/>
      <c r="G27" s="115"/>
      <c r="H27" s="119"/>
    </row>
    <row r="28" spans="1:8" ht="25.5">
      <c r="A28" s="27">
        <v>20</v>
      </c>
      <c r="B28" s="115"/>
      <c r="C28" s="20" t="s">
        <v>84</v>
      </c>
      <c r="D28" s="20" t="s">
        <v>85</v>
      </c>
      <c r="E28" s="36">
        <v>0.8</v>
      </c>
      <c r="F28" s="122"/>
      <c r="G28" s="115"/>
      <c r="H28" s="119"/>
    </row>
    <row r="29" spans="1:8" ht="76.5">
      <c r="A29" s="24">
        <v>21</v>
      </c>
      <c r="B29" s="115"/>
      <c r="C29" s="16" t="s">
        <v>86</v>
      </c>
      <c r="D29" s="16" t="s">
        <v>87</v>
      </c>
      <c r="E29" s="31">
        <v>0.25</v>
      </c>
      <c r="F29" s="122"/>
      <c r="G29" s="115"/>
      <c r="H29" s="119"/>
    </row>
    <row r="30" spans="1:8" ht="25.5">
      <c r="A30" s="24">
        <v>22</v>
      </c>
      <c r="B30" s="115"/>
      <c r="C30" s="16" t="s">
        <v>88</v>
      </c>
      <c r="D30" s="16" t="s">
        <v>89</v>
      </c>
      <c r="E30" s="31">
        <v>0.9</v>
      </c>
      <c r="F30" s="122"/>
      <c r="G30" s="115"/>
      <c r="H30" s="119"/>
    </row>
    <row r="31" spans="1:8" ht="25.5">
      <c r="A31" s="111">
        <v>23</v>
      </c>
      <c r="B31" s="115"/>
      <c r="C31" s="124" t="s">
        <v>90</v>
      </c>
      <c r="D31" s="16" t="s">
        <v>91</v>
      </c>
      <c r="E31" s="32" t="s">
        <v>109</v>
      </c>
      <c r="F31" s="122"/>
      <c r="G31" s="115"/>
      <c r="H31" s="119"/>
    </row>
    <row r="32" spans="1:8" ht="25.5">
      <c r="A32" s="112"/>
      <c r="B32" s="115"/>
      <c r="C32" s="125"/>
      <c r="D32" s="16" t="s">
        <v>92</v>
      </c>
      <c r="E32" s="32" t="s">
        <v>110</v>
      </c>
      <c r="F32" s="122"/>
      <c r="G32" s="115"/>
      <c r="H32" s="119"/>
    </row>
    <row r="33" spans="1:8" ht="51">
      <c r="A33" s="24">
        <v>24</v>
      </c>
      <c r="B33" s="115"/>
      <c r="C33" s="16" t="s">
        <v>93</v>
      </c>
      <c r="D33" s="16" t="s">
        <v>94</v>
      </c>
      <c r="E33" s="31">
        <v>1</v>
      </c>
      <c r="F33" s="122"/>
      <c r="G33" s="115"/>
      <c r="H33" s="119"/>
    </row>
    <row r="34" spans="1:8" ht="38.25">
      <c r="A34" s="24">
        <v>25</v>
      </c>
      <c r="B34" s="115"/>
      <c r="C34" s="16" t="s">
        <v>95</v>
      </c>
      <c r="D34" s="16" t="s">
        <v>96</v>
      </c>
      <c r="E34" s="31">
        <v>0.05</v>
      </c>
      <c r="F34" s="122"/>
      <c r="G34" s="115"/>
      <c r="H34" s="119"/>
    </row>
    <row r="35" spans="1:8" ht="39" thickBot="1">
      <c r="A35" s="28">
        <v>26</v>
      </c>
      <c r="B35" s="116"/>
      <c r="C35" s="29" t="s">
        <v>97</v>
      </c>
      <c r="D35" s="29" t="s">
        <v>98</v>
      </c>
      <c r="E35" s="39">
        <v>0.25</v>
      </c>
      <c r="F35" s="123"/>
      <c r="G35" s="116"/>
      <c r="H35" s="120"/>
    </row>
    <row r="36" spans="1:6" ht="12.75">
      <c r="A36" s="21" t="s">
        <v>40</v>
      </c>
      <c r="B36" s="21"/>
      <c r="C36" s="21"/>
      <c r="D36" s="21"/>
      <c r="F36" s="10"/>
    </row>
    <row r="37" ht="12.75">
      <c r="G37" s="11"/>
    </row>
    <row r="38" ht="12.75">
      <c r="F38" s="1"/>
    </row>
  </sheetData>
  <mergeCells count="10">
    <mergeCell ref="A31:A32"/>
    <mergeCell ref="B9:B35"/>
    <mergeCell ref="G9:G35"/>
    <mergeCell ref="H9:H35"/>
    <mergeCell ref="F9:F35"/>
    <mergeCell ref="C31:C32"/>
    <mergeCell ref="A1:H1"/>
    <mergeCell ref="A2:H2"/>
    <mergeCell ref="A4:D4"/>
    <mergeCell ref="A5:F5"/>
  </mergeCells>
  <printOptions horizontalCentered="1"/>
  <pageMargins left="0.2755905511811024" right="0.15748031496062992" top="0.89" bottom="0.3937007874015748" header="0" footer="0"/>
  <pageSetup fitToHeight="6"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K40"/>
  <sheetViews>
    <sheetView tabSelected="1" zoomScale="85" zoomScaleNormal="85" workbookViewId="0" topLeftCell="A20">
      <selection activeCell="F23" sqref="F23"/>
    </sheetView>
  </sheetViews>
  <sheetFormatPr defaultColWidth="11.421875" defaultRowHeight="12.75"/>
  <cols>
    <col min="1" max="1" width="4.00390625" style="12" bestFit="1" customWidth="1"/>
    <col min="2" max="2" width="19.28125" style="12" customWidth="1"/>
    <col min="3" max="3" width="23.28125" style="12" customWidth="1"/>
    <col min="4" max="4" width="22.00390625" style="12" customWidth="1"/>
    <col min="5" max="5" width="22.57421875" style="12" customWidth="1"/>
    <col min="6" max="6" width="51.421875" style="12" customWidth="1"/>
    <col min="7" max="7" width="13.00390625" style="12" customWidth="1"/>
    <col min="8" max="8" width="22.140625" style="12" bestFit="1" customWidth="1"/>
    <col min="9" max="9" width="29.421875" style="12" customWidth="1"/>
    <col min="10" max="10" width="23.421875" style="12" customWidth="1"/>
    <col min="11" max="16384" width="11.421875" style="12" customWidth="1"/>
  </cols>
  <sheetData>
    <row r="1" spans="1:9" ht="15.75">
      <c r="A1" s="135" t="s">
        <v>38</v>
      </c>
      <c r="B1" s="135"/>
      <c r="C1" s="135"/>
      <c r="D1" s="135"/>
      <c r="E1" s="135"/>
      <c r="F1" s="135"/>
      <c r="G1" s="135"/>
      <c r="H1" s="135"/>
      <c r="I1" s="135"/>
    </row>
    <row r="2" spans="1:9" ht="15.75">
      <c r="A2" s="135" t="s">
        <v>16</v>
      </c>
      <c r="B2" s="135"/>
      <c r="C2" s="135"/>
      <c r="D2" s="135"/>
      <c r="E2" s="135"/>
      <c r="F2" s="135"/>
      <c r="G2" s="135"/>
      <c r="H2" s="135"/>
      <c r="I2" s="135"/>
    </row>
    <row r="3" spans="2:8" ht="12.75">
      <c r="B3" s="13"/>
      <c r="C3" s="13"/>
      <c r="D3" s="13"/>
      <c r="E3" s="13"/>
      <c r="F3" s="13"/>
      <c r="G3" s="13"/>
      <c r="H3" s="13"/>
    </row>
    <row r="4" spans="1:10" s="1" customFormat="1" ht="12.75">
      <c r="A4" s="110" t="s">
        <v>17</v>
      </c>
      <c r="B4" s="110"/>
      <c r="C4" s="110"/>
      <c r="D4" s="110"/>
      <c r="E4" s="110"/>
      <c r="F4" s="110"/>
      <c r="G4" s="6"/>
      <c r="H4" s="6"/>
      <c r="I4" s="6"/>
      <c r="J4" s="3"/>
    </row>
    <row r="5" spans="1:10" s="1" customFormat="1" ht="12.75">
      <c r="A5" s="110" t="s">
        <v>26</v>
      </c>
      <c r="B5" s="110"/>
      <c r="C5" s="110"/>
      <c r="D5" s="110"/>
      <c r="E5" s="110"/>
      <c r="F5" s="110"/>
      <c r="G5" s="110"/>
      <c r="H5" s="6"/>
      <c r="I5" s="6"/>
      <c r="J5" s="3"/>
    </row>
    <row r="6" spans="1:10" s="1" customFormat="1" ht="12.75">
      <c r="A6" s="37" t="s">
        <v>129</v>
      </c>
      <c r="B6" s="37"/>
      <c r="C6" s="37"/>
      <c r="D6" s="37"/>
      <c r="E6" s="37"/>
      <c r="F6" s="37"/>
      <c r="G6" s="15" t="s">
        <v>183</v>
      </c>
      <c r="H6" s="15"/>
      <c r="J6" s="3"/>
    </row>
    <row r="7" ht="13.5" thickBot="1"/>
    <row r="8" spans="1:9" ht="12.75" customHeight="1">
      <c r="A8" s="102" t="s">
        <v>18</v>
      </c>
      <c r="B8" s="104" t="s">
        <v>30</v>
      </c>
      <c r="C8" s="101" t="s">
        <v>31</v>
      </c>
      <c r="D8" s="133" t="str">
        <f>4!D8</f>
        <v>INDICADORES CLAVES DE RENDIMIENTO</v>
      </c>
      <c r="E8" s="101" t="s">
        <v>32</v>
      </c>
      <c r="F8" s="104" t="s">
        <v>33</v>
      </c>
      <c r="G8" s="130" t="s">
        <v>34</v>
      </c>
      <c r="H8" s="130"/>
      <c r="I8" s="131" t="s">
        <v>35</v>
      </c>
    </row>
    <row r="9" spans="1:9" ht="34.5" thickBot="1">
      <c r="A9" s="103"/>
      <c r="B9" s="105"/>
      <c r="C9" s="129"/>
      <c r="D9" s="134"/>
      <c r="E9" s="129" t="s">
        <v>28</v>
      </c>
      <c r="F9" s="105"/>
      <c r="G9" s="80" t="s">
        <v>36</v>
      </c>
      <c r="H9" s="80" t="s">
        <v>37</v>
      </c>
      <c r="I9" s="132"/>
    </row>
    <row r="10" spans="1:9" ht="153">
      <c r="A10" s="22">
        <v>1</v>
      </c>
      <c r="B10" s="113" t="s">
        <v>39</v>
      </c>
      <c r="C10" s="23" t="s">
        <v>43</v>
      </c>
      <c r="D10" s="23" t="s">
        <v>44</v>
      </c>
      <c r="E10" s="38" t="s">
        <v>99</v>
      </c>
      <c r="F10" s="70" t="s">
        <v>4</v>
      </c>
      <c r="G10" s="78">
        <v>1</v>
      </c>
      <c r="H10" s="78">
        <f>2-(74.3/18)</f>
        <v>-2.1277777777777773</v>
      </c>
      <c r="I10" s="57" t="s">
        <v>181</v>
      </c>
    </row>
    <row r="11" spans="1:9" ht="76.5">
      <c r="A11" s="24">
        <v>2</v>
      </c>
      <c r="B11" s="114"/>
      <c r="C11" s="16" t="s">
        <v>45</v>
      </c>
      <c r="D11" s="16" t="s">
        <v>46</v>
      </c>
      <c r="E11" s="32" t="s">
        <v>171</v>
      </c>
      <c r="F11" s="71" t="s">
        <v>175</v>
      </c>
      <c r="G11" s="79">
        <v>1</v>
      </c>
      <c r="H11" s="79">
        <f>2-(46.3/48.3)</f>
        <v>1.041407867494824</v>
      </c>
      <c r="I11" s="77"/>
    </row>
    <row r="12" spans="1:9" ht="76.5">
      <c r="A12" s="24">
        <v>3</v>
      </c>
      <c r="B12" s="114"/>
      <c r="C12" s="16" t="s">
        <v>47</v>
      </c>
      <c r="D12" s="16" t="s">
        <v>48</v>
      </c>
      <c r="E12" s="32" t="s">
        <v>7</v>
      </c>
      <c r="F12" s="71" t="s">
        <v>5</v>
      </c>
      <c r="G12" s="79">
        <v>1</v>
      </c>
      <c r="H12" s="79">
        <f>2-(32.5/32)</f>
        <v>0.984375</v>
      </c>
      <c r="I12" s="77"/>
    </row>
    <row r="13" spans="1:9" ht="76.5">
      <c r="A13" s="25">
        <v>4</v>
      </c>
      <c r="B13" s="114"/>
      <c r="C13" s="17" t="s">
        <v>3</v>
      </c>
      <c r="D13" s="17" t="s">
        <v>50</v>
      </c>
      <c r="E13" s="33" t="s">
        <v>172</v>
      </c>
      <c r="F13" s="71" t="s">
        <v>176</v>
      </c>
      <c r="G13" s="79">
        <v>1</v>
      </c>
      <c r="H13" s="79">
        <f>2-(2.2/3.9)</f>
        <v>1.4358974358974357</v>
      </c>
      <c r="I13" s="77"/>
    </row>
    <row r="14" spans="1:9" ht="76.5">
      <c r="A14" s="24">
        <v>5</v>
      </c>
      <c r="B14" s="114"/>
      <c r="C14" s="16" t="s">
        <v>51</v>
      </c>
      <c r="D14" s="17" t="s">
        <v>52</v>
      </c>
      <c r="E14" s="32" t="s">
        <v>6</v>
      </c>
      <c r="F14" s="71" t="s">
        <v>177</v>
      </c>
      <c r="G14" s="79">
        <v>1</v>
      </c>
      <c r="H14" s="79">
        <f>2-(64.7/61.31)</f>
        <v>0.9447072255749469</v>
      </c>
      <c r="I14" s="77"/>
    </row>
    <row r="15" spans="1:9" ht="51">
      <c r="A15" s="24">
        <v>6</v>
      </c>
      <c r="B15" s="114"/>
      <c r="C15" s="16" t="s">
        <v>53</v>
      </c>
      <c r="D15" s="16" t="s">
        <v>54</v>
      </c>
      <c r="E15" s="32" t="s">
        <v>104</v>
      </c>
      <c r="F15" s="71" t="s">
        <v>162</v>
      </c>
      <c r="G15" s="79">
        <v>1</v>
      </c>
      <c r="H15" s="79">
        <f>2-(1.51/1.5)</f>
        <v>0.9933333333333334</v>
      </c>
      <c r="I15" s="77"/>
    </row>
    <row r="16" spans="1:11" ht="63.75">
      <c r="A16" s="24">
        <v>7</v>
      </c>
      <c r="B16" s="114"/>
      <c r="C16" s="59" t="s">
        <v>55</v>
      </c>
      <c r="D16" s="16" t="s">
        <v>56</v>
      </c>
      <c r="E16" s="32" t="s">
        <v>8</v>
      </c>
      <c r="F16" s="71" t="s">
        <v>178</v>
      </c>
      <c r="G16" s="79">
        <v>1</v>
      </c>
      <c r="H16" s="79">
        <f>2-(11.1/9.4)</f>
        <v>0.8191489361702129</v>
      </c>
      <c r="I16" s="77"/>
      <c r="K16" s="14"/>
    </row>
    <row r="17" spans="1:11" ht="153">
      <c r="A17" s="24">
        <v>8</v>
      </c>
      <c r="B17" s="114"/>
      <c r="C17" s="59" t="s">
        <v>57</v>
      </c>
      <c r="D17" s="16" t="s">
        <v>58</v>
      </c>
      <c r="E17" s="34">
        <v>0.0001</v>
      </c>
      <c r="F17" s="76" t="s">
        <v>179</v>
      </c>
      <c r="G17" s="79">
        <v>1</v>
      </c>
      <c r="H17" s="79">
        <f>2-(0.03/0.01)</f>
        <v>-1</v>
      </c>
      <c r="I17" s="77"/>
      <c r="K17" s="14"/>
    </row>
    <row r="18" spans="1:9" ht="76.5">
      <c r="A18" s="24">
        <v>9</v>
      </c>
      <c r="B18" s="114"/>
      <c r="C18" s="16" t="s">
        <v>59</v>
      </c>
      <c r="D18" s="16" t="s">
        <v>60</v>
      </c>
      <c r="E18" s="32" t="s">
        <v>9</v>
      </c>
      <c r="F18" s="71" t="s">
        <v>180</v>
      </c>
      <c r="G18" s="79">
        <v>1</v>
      </c>
      <c r="H18" s="79">
        <f>2-(11/29.7)</f>
        <v>1.6296296296296295</v>
      </c>
      <c r="I18" s="77"/>
    </row>
    <row r="19" spans="1:9" ht="63.75">
      <c r="A19" s="24">
        <v>10</v>
      </c>
      <c r="B19" s="114"/>
      <c r="C19" s="16" t="s">
        <v>61</v>
      </c>
      <c r="D19" s="18" t="s">
        <v>62</v>
      </c>
      <c r="E19" s="32" t="s">
        <v>107</v>
      </c>
      <c r="F19" s="71" t="s">
        <v>186</v>
      </c>
      <c r="G19" s="79">
        <v>1</v>
      </c>
      <c r="H19" s="79">
        <f>2-(2.34/2.22)</f>
        <v>0.945945945945946</v>
      </c>
      <c r="I19" s="77"/>
    </row>
    <row r="20" spans="1:9" ht="51">
      <c r="A20" s="24">
        <v>11</v>
      </c>
      <c r="B20" s="114"/>
      <c r="C20" s="16" t="s">
        <v>63</v>
      </c>
      <c r="D20" s="16" t="s">
        <v>64</v>
      </c>
      <c r="E20" s="31">
        <v>0.95</v>
      </c>
      <c r="F20" s="71" t="s">
        <v>146</v>
      </c>
      <c r="G20" s="79">
        <v>1</v>
      </c>
      <c r="H20" s="81" t="s">
        <v>163</v>
      </c>
      <c r="I20" s="66"/>
    </row>
    <row r="21" spans="1:9" ht="102">
      <c r="A21" s="24">
        <v>12</v>
      </c>
      <c r="B21" s="114"/>
      <c r="C21" s="16" t="s">
        <v>65</v>
      </c>
      <c r="D21" s="16" t="s">
        <v>66</v>
      </c>
      <c r="E21" s="32" t="s">
        <v>182</v>
      </c>
      <c r="F21" s="71" t="s">
        <v>11</v>
      </c>
      <c r="G21" s="79">
        <v>1</v>
      </c>
      <c r="H21" s="79">
        <v>1</v>
      </c>
      <c r="I21" s="66"/>
    </row>
    <row r="22" spans="1:9" ht="76.5">
      <c r="A22" s="24">
        <v>13</v>
      </c>
      <c r="B22" s="114"/>
      <c r="C22" s="16" t="s">
        <v>67</v>
      </c>
      <c r="D22" s="16" t="s">
        <v>68</v>
      </c>
      <c r="E22" s="32" t="s">
        <v>12</v>
      </c>
      <c r="F22" s="71" t="s">
        <v>188</v>
      </c>
      <c r="G22" s="79">
        <v>1</v>
      </c>
      <c r="H22" s="79">
        <v>1</v>
      </c>
      <c r="I22" s="66"/>
    </row>
    <row r="23" spans="1:9" ht="63.75">
      <c r="A23" s="24">
        <v>14</v>
      </c>
      <c r="B23" s="114"/>
      <c r="C23" s="16" t="s">
        <v>69</v>
      </c>
      <c r="D23" s="16" t="s">
        <v>70</v>
      </c>
      <c r="E23" s="32">
        <v>0</v>
      </c>
      <c r="F23" s="71" t="s">
        <v>192</v>
      </c>
      <c r="G23" s="79">
        <v>1</v>
      </c>
      <c r="H23" s="79" t="s">
        <v>187</v>
      </c>
      <c r="I23" s="66"/>
    </row>
    <row r="24" spans="1:9" ht="165.75">
      <c r="A24" s="26">
        <v>15</v>
      </c>
      <c r="B24" s="114"/>
      <c r="C24" s="19" t="s">
        <v>71</v>
      </c>
      <c r="D24" s="19" t="s">
        <v>72</v>
      </c>
      <c r="E24" s="32" t="s">
        <v>108</v>
      </c>
      <c r="F24" s="71" t="s">
        <v>164</v>
      </c>
      <c r="G24" s="79">
        <v>1</v>
      </c>
      <c r="H24" s="79">
        <v>1</v>
      </c>
      <c r="I24" s="66"/>
    </row>
    <row r="25" spans="1:9" ht="140.25">
      <c r="A25" s="26">
        <v>16</v>
      </c>
      <c r="B25" s="114"/>
      <c r="C25" s="19" t="s">
        <v>73</v>
      </c>
      <c r="D25" s="19" t="s">
        <v>74</v>
      </c>
      <c r="E25" s="32">
        <v>1</v>
      </c>
      <c r="F25" s="71" t="s">
        <v>165</v>
      </c>
      <c r="G25" s="79">
        <v>1</v>
      </c>
      <c r="H25" s="79">
        <v>1</v>
      </c>
      <c r="I25" s="66"/>
    </row>
    <row r="26" spans="1:9" ht="63.75">
      <c r="A26" s="26">
        <v>17</v>
      </c>
      <c r="B26" s="114"/>
      <c r="C26" s="19" t="s">
        <v>75</v>
      </c>
      <c r="D26" s="19" t="s">
        <v>76</v>
      </c>
      <c r="E26" s="32">
        <v>3</v>
      </c>
      <c r="F26" s="71" t="s">
        <v>13</v>
      </c>
      <c r="G26" s="79">
        <v>1</v>
      </c>
      <c r="H26" s="79">
        <v>0.8</v>
      </c>
      <c r="I26" s="66"/>
    </row>
    <row r="27" spans="1:9" ht="89.25">
      <c r="A27" s="26">
        <v>18</v>
      </c>
      <c r="B27" s="114"/>
      <c r="C27" s="19" t="s">
        <v>80</v>
      </c>
      <c r="D27" s="19" t="s">
        <v>81</v>
      </c>
      <c r="E27" s="35">
        <v>1</v>
      </c>
      <c r="F27" s="71" t="s">
        <v>159</v>
      </c>
      <c r="G27" s="79">
        <v>1</v>
      </c>
      <c r="H27" s="72">
        <v>1</v>
      </c>
      <c r="I27" s="66"/>
    </row>
    <row r="28" spans="1:9" ht="178.5">
      <c r="A28" s="26">
        <v>19</v>
      </c>
      <c r="B28" s="114"/>
      <c r="C28" s="19" t="s">
        <v>82</v>
      </c>
      <c r="D28" s="19" t="s">
        <v>83</v>
      </c>
      <c r="E28" s="30">
        <v>6</v>
      </c>
      <c r="F28" s="71" t="s">
        <v>166</v>
      </c>
      <c r="G28" s="72">
        <v>1</v>
      </c>
      <c r="H28" s="72">
        <v>1</v>
      </c>
      <c r="I28" s="66"/>
    </row>
    <row r="29" spans="1:9" ht="51">
      <c r="A29" s="27">
        <v>20</v>
      </c>
      <c r="B29" s="114"/>
      <c r="C29" s="20" t="s">
        <v>84</v>
      </c>
      <c r="D29" s="20" t="s">
        <v>85</v>
      </c>
      <c r="E29" s="36">
        <v>0.54</v>
      </c>
      <c r="F29" s="71" t="s">
        <v>173</v>
      </c>
      <c r="G29" s="72">
        <v>1</v>
      </c>
      <c r="H29" s="72">
        <f>39.4/50</f>
        <v>0.7879999999999999</v>
      </c>
      <c r="I29" s="68" t="s">
        <v>174</v>
      </c>
    </row>
    <row r="30" spans="1:9" ht="140.25">
      <c r="A30" s="24">
        <v>21</v>
      </c>
      <c r="B30" s="114"/>
      <c r="C30" s="16" t="s">
        <v>86</v>
      </c>
      <c r="D30" s="16" t="s">
        <v>87</v>
      </c>
      <c r="E30" s="31">
        <v>0.25</v>
      </c>
      <c r="F30" s="71" t="s">
        <v>167</v>
      </c>
      <c r="G30" s="72">
        <v>1</v>
      </c>
      <c r="H30" s="72">
        <v>0</v>
      </c>
      <c r="I30" s="73"/>
    </row>
    <row r="31" spans="1:9" ht="76.5">
      <c r="A31" s="24">
        <v>22</v>
      </c>
      <c r="B31" s="114"/>
      <c r="C31" s="16" t="s">
        <v>88</v>
      </c>
      <c r="D31" s="16" t="s">
        <v>89</v>
      </c>
      <c r="E31" s="31">
        <v>0.9</v>
      </c>
      <c r="F31" s="71" t="s">
        <v>14</v>
      </c>
      <c r="G31" s="72">
        <v>1</v>
      </c>
      <c r="H31" s="72">
        <f>98.6/90</f>
        <v>1.0955555555555554</v>
      </c>
      <c r="I31" s="67"/>
    </row>
    <row r="32" spans="1:9" ht="133.5" customHeight="1">
      <c r="A32" s="137">
        <v>23</v>
      </c>
      <c r="B32" s="114"/>
      <c r="C32" s="138" t="s">
        <v>90</v>
      </c>
      <c r="D32" s="16" t="s">
        <v>91</v>
      </c>
      <c r="E32" s="32">
        <v>0</v>
      </c>
      <c r="F32" s="71" t="s">
        <v>168</v>
      </c>
      <c r="G32" s="72">
        <v>1</v>
      </c>
      <c r="H32" s="72">
        <f>2-(118.33/53.8)</f>
        <v>-0.19944237918215624</v>
      </c>
      <c r="I32" s="136"/>
    </row>
    <row r="33" spans="1:9" ht="76.5">
      <c r="A33" s="137"/>
      <c r="B33" s="114"/>
      <c r="C33" s="138"/>
      <c r="D33" s="16" t="s">
        <v>92</v>
      </c>
      <c r="E33" s="32">
        <v>0</v>
      </c>
      <c r="F33" s="71" t="s">
        <v>169</v>
      </c>
      <c r="G33" s="72">
        <v>1</v>
      </c>
      <c r="H33" s="72">
        <f>2-(211.39/124.3)</f>
        <v>0.2993563958165728</v>
      </c>
      <c r="I33" s="136"/>
    </row>
    <row r="34" spans="1:9" ht="89.25">
      <c r="A34" s="24">
        <v>24</v>
      </c>
      <c r="B34" s="114"/>
      <c r="C34" s="16" t="s">
        <v>93</v>
      </c>
      <c r="D34" s="16" t="s">
        <v>94</v>
      </c>
      <c r="E34" s="31">
        <v>1</v>
      </c>
      <c r="F34" s="71" t="s">
        <v>170</v>
      </c>
      <c r="G34" s="72">
        <v>1</v>
      </c>
      <c r="H34" s="72">
        <v>1</v>
      </c>
      <c r="I34" s="67"/>
    </row>
    <row r="35" spans="1:9" ht="76.5">
      <c r="A35" s="24">
        <v>25</v>
      </c>
      <c r="B35" s="114"/>
      <c r="C35" s="16" t="s">
        <v>95</v>
      </c>
      <c r="D35" s="16" t="s">
        <v>96</v>
      </c>
      <c r="E35" s="31" t="s">
        <v>10</v>
      </c>
      <c r="F35" s="71" t="s">
        <v>0</v>
      </c>
      <c r="G35" s="72">
        <v>1</v>
      </c>
      <c r="H35" s="72">
        <f>2-((21+95)/150)</f>
        <v>1.2266666666666666</v>
      </c>
      <c r="I35" s="67"/>
    </row>
    <row r="36" spans="1:9" ht="77.25" thickBot="1">
      <c r="A36" s="28">
        <v>26</v>
      </c>
      <c r="B36" s="116"/>
      <c r="C36" s="29" t="s">
        <v>97</v>
      </c>
      <c r="D36" s="29" t="s">
        <v>98</v>
      </c>
      <c r="E36" s="39">
        <v>0</v>
      </c>
      <c r="F36" s="74" t="s">
        <v>1</v>
      </c>
      <c r="G36" s="75">
        <v>1</v>
      </c>
      <c r="H36" s="75">
        <v>0</v>
      </c>
      <c r="I36" s="69" t="s">
        <v>2</v>
      </c>
    </row>
    <row r="37" spans="1:9" ht="12.75">
      <c r="A37" s="127" t="s">
        <v>40</v>
      </c>
      <c r="B37" s="128"/>
      <c r="C37" s="128"/>
      <c r="D37" s="128"/>
      <c r="E37" s="128"/>
      <c r="F37" s="128"/>
      <c r="G37" s="128"/>
      <c r="H37" s="128"/>
      <c r="I37" s="128"/>
    </row>
    <row r="38" spans="1:9" ht="12.75">
      <c r="A38" s="126" t="s">
        <v>189</v>
      </c>
      <c r="B38" s="126"/>
      <c r="C38" s="126"/>
      <c r="D38" s="126"/>
      <c r="E38" s="126"/>
      <c r="F38" s="126"/>
      <c r="G38" s="126"/>
      <c r="H38" s="126"/>
      <c r="I38" s="126"/>
    </row>
    <row r="39" spans="1:9" ht="12.75">
      <c r="A39" s="126"/>
      <c r="B39" s="126"/>
      <c r="C39" s="126"/>
      <c r="D39" s="126"/>
      <c r="E39" s="126"/>
      <c r="F39" s="126"/>
      <c r="G39" s="126"/>
      <c r="H39" s="126"/>
      <c r="I39" s="126"/>
    </row>
    <row r="40" spans="1:9" ht="12.75">
      <c r="A40" s="126"/>
      <c r="B40" s="126"/>
      <c r="C40" s="126"/>
      <c r="D40" s="126"/>
      <c r="E40" s="126"/>
      <c r="F40" s="126"/>
      <c r="G40" s="126"/>
      <c r="H40" s="126"/>
      <c r="I40" s="126"/>
    </row>
  </sheetData>
  <mergeCells count="18">
    <mergeCell ref="A1:I1"/>
    <mergeCell ref="A2:I2"/>
    <mergeCell ref="A4:F4"/>
    <mergeCell ref="I32:I33"/>
    <mergeCell ref="B10:B36"/>
    <mergeCell ref="A32:A33"/>
    <mergeCell ref="C32:C33"/>
    <mergeCell ref="A5:G5"/>
    <mergeCell ref="A38:I40"/>
    <mergeCell ref="A37:I37"/>
    <mergeCell ref="A8:A9"/>
    <mergeCell ref="B8:B9"/>
    <mergeCell ref="E8:E9"/>
    <mergeCell ref="F8:F9"/>
    <mergeCell ref="C8:C9"/>
    <mergeCell ref="G8:H8"/>
    <mergeCell ref="I8:I9"/>
    <mergeCell ref="D8:D9"/>
  </mergeCells>
  <printOptions horizontalCentered="1"/>
  <pageMargins left="0.15748031496062992" right="0.15748031496062992" top="1.04" bottom="0.22" header="0" footer="0"/>
  <pageSetup fitToHeight="4" horizontalDpi="300" verticalDpi="300" orientation="landscape" scale="65" r:id="rId3"/>
  <legacyDrawing r:id="rId2"/>
</worksheet>
</file>

<file path=xl/worksheets/sheet3.xml><?xml version="1.0" encoding="utf-8"?>
<worksheet xmlns="http://schemas.openxmlformats.org/spreadsheetml/2006/main" xmlns:r="http://schemas.openxmlformats.org/officeDocument/2006/relationships">
  <dimension ref="A1:K22"/>
  <sheetViews>
    <sheetView zoomScale="70" zoomScaleNormal="70" workbookViewId="0" topLeftCell="A10">
      <selection activeCell="D21" sqref="D21"/>
    </sheetView>
  </sheetViews>
  <sheetFormatPr defaultColWidth="11.421875" defaultRowHeight="12.75"/>
  <cols>
    <col min="1" max="1" width="3.00390625" style="92" bestFit="1" customWidth="1"/>
    <col min="2" max="2" width="28.7109375" style="92" customWidth="1"/>
    <col min="3" max="3" width="14.8515625" style="92" customWidth="1"/>
    <col min="4" max="4" width="12.8515625" style="92" customWidth="1"/>
    <col min="5" max="5" width="18.28125" style="92" bestFit="1" customWidth="1"/>
    <col min="6" max="6" width="14.28125" style="92" customWidth="1"/>
    <col min="7" max="8" width="13.8515625" style="92" customWidth="1"/>
    <col min="9" max="10" width="12.8515625" style="92" customWidth="1"/>
    <col min="11" max="11" width="37.7109375" style="92" customWidth="1"/>
    <col min="12" max="16384" width="12.8515625" style="92" customWidth="1"/>
  </cols>
  <sheetData>
    <row r="1" spans="1:11" ht="15">
      <c r="A1" s="142" t="s">
        <v>122</v>
      </c>
      <c r="B1" s="142"/>
      <c r="C1" s="142"/>
      <c r="D1" s="142"/>
      <c r="E1" s="142"/>
      <c r="F1" s="142"/>
      <c r="G1" s="142"/>
      <c r="H1" s="142"/>
      <c r="I1" s="142"/>
      <c r="J1" s="142"/>
      <c r="K1" s="142"/>
    </row>
    <row r="2" spans="1:11" ht="15">
      <c r="A2" s="142" t="s">
        <v>112</v>
      </c>
      <c r="B2" s="142"/>
      <c r="C2" s="142"/>
      <c r="D2" s="142"/>
      <c r="E2" s="142"/>
      <c r="F2" s="142"/>
      <c r="G2" s="142"/>
      <c r="H2" s="142"/>
      <c r="I2" s="142"/>
      <c r="J2" s="142"/>
      <c r="K2" s="142"/>
    </row>
    <row r="3" spans="1:11" ht="15">
      <c r="A3" s="40"/>
      <c r="B3" s="40"/>
      <c r="C3" s="40"/>
      <c r="D3" s="40"/>
      <c r="E3" s="40"/>
      <c r="F3" s="40"/>
      <c r="G3" s="40"/>
      <c r="H3" s="40"/>
      <c r="I3" s="40"/>
      <c r="J3" s="40"/>
      <c r="K3" s="40"/>
    </row>
    <row r="4" spans="1:11" ht="15">
      <c r="A4" s="41" t="s">
        <v>113</v>
      </c>
      <c r="B4" s="41"/>
      <c r="C4" s="41"/>
      <c r="D4" s="41"/>
      <c r="E4" s="41"/>
      <c r="F4" s="41"/>
      <c r="G4" s="41"/>
      <c r="H4" s="41"/>
      <c r="I4" s="40"/>
      <c r="J4" s="40"/>
      <c r="K4" s="45"/>
    </row>
    <row r="5" spans="1:11" ht="15">
      <c r="A5" s="41" t="s">
        <v>114</v>
      </c>
      <c r="B5" s="41"/>
      <c r="C5" s="41"/>
      <c r="D5" s="41"/>
      <c r="E5" s="41"/>
      <c r="F5" s="41"/>
      <c r="G5" s="41"/>
      <c r="H5" s="41"/>
      <c r="I5" s="41"/>
      <c r="J5" s="40"/>
      <c r="K5" s="45"/>
    </row>
    <row r="6" spans="1:11" ht="15">
      <c r="A6" s="41" t="s">
        <v>115</v>
      </c>
      <c r="B6" s="41"/>
      <c r="C6" s="41"/>
      <c r="D6" s="41"/>
      <c r="E6" s="41"/>
      <c r="F6" s="41"/>
      <c r="G6" s="41"/>
      <c r="H6" s="41"/>
      <c r="I6" s="40"/>
      <c r="J6" s="40"/>
      <c r="K6" s="45"/>
    </row>
    <row r="7" spans="1:11" ht="15">
      <c r="A7" s="93" t="s">
        <v>184</v>
      </c>
      <c r="B7" s="93"/>
      <c r="C7" s="93"/>
      <c r="D7" s="93"/>
      <c r="E7" s="93"/>
      <c r="F7" s="93"/>
      <c r="G7" s="93"/>
      <c r="H7" s="94"/>
      <c r="I7" s="43"/>
      <c r="J7" s="46"/>
      <c r="K7" s="46"/>
    </row>
    <row r="8" spans="1:11" ht="13.5" thickBot="1">
      <c r="A8" s="47"/>
      <c r="B8" s="48"/>
      <c r="C8" s="49"/>
      <c r="D8" s="49"/>
      <c r="E8" s="49"/>
      <c r="F8" s="49"/>
      <c r="G8" s="49"/>
      <c r="H8" s="49"/>
      <c r="I8" s="49"/>
      <c r="J8" s="49"/>
      <c r="K8" s="48"/>
    </row>
    <row r="9" spans="1:11" s="95" customFormat="1" ht="23.25" thickBot="1">
      <c r="A9" s="51" t="s">
        <v>18</v>
      </c>
      <c r="B9" s="52" t="s">
        <v>116</v>
      </c>
      <c r="C9" s="52" t="s">
        <v>123</v>
      </c>
      <c r="D9" s="52" t="s">
        <v>20</v>
      </c>
      <c r="E9" s="52" t="s">
        <v>21</v>
      </c>
      <c r="F9" s="52" t="s">
        <v>22</v>
      </c>
      <c r="G9" s="52" t="s">
        <v>124</v>
      </c>
      <c r="H9" s="52" t="s">
        <v>125</v>
      </c>
      <c r="I9" s="52" t="s">
        <v>126</v>
      </c>
      <c r="J9" s="52" t="s">
        <v>127</v>
      </c>
      <c r="K9" s="53" t="s">
        <v>128</v>
      </c>
    </row>
    <row r="10" spans="1:11" ht="153">
      <c r="A10" s="82">
        <v>1</v>
      </c>
      <c r="B10" s="83" t="s">
        <v>130</v>
      </c>
      <c r="C10" s="139" t="s">
        <v>142</v>
      </c>
      <c r="D10" s="139" t="s">
        <v>143</v>
      </c>
      <c r="E10" s="139" t="s">
        <v>144</v>
      </c>
      <c r="F10" s="139" t="s">
        <v>24</v>
      </c>
      <c r="G10" s="98">
        <v>39680</v>
      </c>
      <c r="H10" s="98">
        <v>39813</v>
      </c>
      <c r="I10" s="139" t="s">
        <v>145</v>
      </c>
      <c r="J10" s="84">
        <v>130000000</v>
      </c>
      <c r="K10" s="54" t="s">
        <v>138</v>
      </c>
    </row>
    <row r="11" spans="1:11" ht="165.75">
      <c r="A11" s="85">
        <v>2</v>
      </c>
      <c r="B11" s="50" t="s">
        <v>131</v>
      </c>
      <c r="C11" s="140"/>
      <c r="D11" s="140"/>
      <c r="E11" s="140"/>
      <c r="F11" s="140"/>
      <c r="G11" s="96">
        <v>39680</v>
      </c>
      <c r="H11" s="96">
        <v>39813</v>
      </c>
      <c r="I11" s="140"/>
      <c r="J11" s="86">
        <v>217000000</v>
      </c>
      <c r="K11" s="55" t="s">
        <v>139</v>
      </c>
    </row>
    <row r="12" spans="1:11" ht="140.25">
      <c r="A12" s="85">
        <v>3</v>
      </c>
      <c r="B12" s="50" t="s">
        <v>190</v>
      </c>
      <c r="C12" s="140"/>
      <c r="D12" s="140"/>
      <c r="E12" s="140"/>
      <c r="F12" s="140"/>
      <c r="G12" s="96">
        <v>39680</v>
      </c>
      <c r="H12" s="96">
        <v>39813</v>
      </c>
      <c r="I12" s="140"/>
      <c r="J12" s="86">
        <v>108500000</v>
      </c>
      <c r="K12" s="55" t="s">
        <v>140</v>
      </c>
    </row>
    <row r="13" spans="1:11" ht="63.75">
      <c r="A13" s="87">
        <v>4</v>
      </c>
      <c r="B13" s="50" t="s">
        <v>132</v>
      </c>
      <c r="C13" s="140"/>
      <c r="D13" s="140"/>
      <c r="E13" s="140"/>
      <c r="F13" s="140"/>
      <c r="G13" s="96" t="s">
        <v>160</v>
      </c>
      <c r="H13" s="96">
        <v>39813</v>
      </c>
      <c r="I13" s="140"/>
      <c r="J13" s="88">
        <v>21000000</v>
      </c>
      <c r="K13" s="55" t="s">
        <v>77</v>
      </c>
    </row>
    <row r="14" spans="1:11" ht="12.75">
      <c r="A14" s="87">
        <v>5</v>
      </c>
      <c r="B14" s="143" t="s">
        <v>133</v>
      </c>
      <c r="C14" s="140"/>
      <c r="D14" s="140"/>
      <c r="E14" s="140"/>
      <c r="F14" s="140"/>
      <c r="G14" s="96">
        <v>39680</v>
      </c>
      <c r="H14" s="96">
        <v>39813</v>
      </c>
      <c r="I14" s="140"/>
      <c r="J14" s="88">
        <v>89000000</v>
      </c>
      <c r="K14" s="55" t="s">
        <v>79</v>
      </c>
    </row>
    <row r="15" spans="1:11" ht="25.5">
      <c r="A15" s="87">
        <v>6</v>
      </c>
      <c r="B15" s="143"/>
      <c r="C15" s="140"/>
      <c r="D15" s="140"/>
      <c r="E15" s="140"/>
      <c r="F15" s="140"/>
      <c r="G15" s="96">
        <v>39680</v>
      </c>
      <c r="H15" s="96">
        <v>39813</v>
      </c>
      <c r="I15" s="140"/>
      <c r="J15" s="88">
        <v>70000000</v>
      </c>
      <c r="K15" s="55" t="s">
        <v>81</v>
      </c>
    </row>
    <row r="16" spans="1:11" ht="25.5">
      <c r="A16" s="87">
        <v>7</v>
      </c>
      <c r="B16" s="50" t="s">
        <v>134</v>
      </c>
      <c r="C16" s="140"/>
      <c r="D16" s="140"/>
      <c r="E16" s="140"/>
      <c r="F16" s="140"/>
      <c r="G16" s="96">
        <v>39680</v>
      </c>
      <c r="H16" s="96">
        <v>39813</v>
      </c>
      <c r="I16" s="140"/>
      <c r="J16" s="88">
        <v>24000000</v>
      </c>
      <c r="K16" s="55" t="s">
        <v>83</v>
      </c>
    </row>
    <row r="17" spans="1:11" ht="38.25">
      <c r="A17" s="87">
        <v>8</v>
      </c>
      <c r="B17" s="50" t="s">
        <v>135</v>
      </c>
      <c r="C17" s="140"/>
      <c r="D17" s="140"/>
      <c r="E17" s="140"/>
      <c r="F17" s="140"/>
      <c r="G17" s="96">
        <v>39448</v>
      </c>
      <c r="H17" s="96">
        <v>39813</v>
      </c>
      <c r="I17" s="140"/>
      <c r="J17" s="88">
        <v>70000000</v>
      </c>
      <c r="K17" s="55" t="s">
        <v>85</v>
      </c>
    </row>
    <row r="18" spans="1:11" ht="51">
      <c r="A18" s="87">
        <v>9</v>
      </c>
      <c r="B18" s="50" t="s">
        <v>136</v>
      </c>
      <c r="C18" s="140"/>
      <c r="D18" s="140"/>
      <c r="E18" s="140"/>
      <c r="F18" s="140"/>
      <c r="G18" s="96">
        <v>39680</v>
      </c>
      <c r="H18" s="96">
        <v>39813</v>
      </c>
      <c r="I18" s="140"/>
      <c r="J18" s="88">
        <v>29000000</v>
      </c>
      <c r="K18" s="55" t="s">
        <v>87</v>
      </c>
    </row>
    <row r="19" spans="1:11" ht="166.5" thickBot="1">
      <c r="A19" s="89">
        <v>10</v>
      </c>
      <c r="B19" s="90" t="s">
        <v>137</v>
      </c>
      <c r="C19" s="141"/>
      <c r="D19" s="141"/>
      <c r="E19" s="141"/>
      <c r="F19" s="141"/>
      <c r="G19" s="99">
        <v>39448</v>
      </c>
      <c r="H19" s="99">
        <v>39813</v>
      </c>
      <c r="I19" s="141"/>
      <c r="J19" s="91">
        <v>989000000</v>
      </c>
      <c r="K19" s="56" t="s">
        <v>141</v>
      </c>
    </row>
    <row r="22" ht="12.75">
      <c r="I22" s="97"/>
    </row>
  </sheetData>
  <mergeCells count="8">
    <mergeCell ref="F10:F19"/>
    <mergeCell ref="A1:K1"/>
    <mergeCell ref="A2:K2"/>
    <mergeCell ref="I10:I19"/>
    <mergeCell ref="C10:C19"/>
    <mergeCell ref="B14:B15"/>
    <mergeCell ref="D10:D19"/>
    <mergeCell ref="E10:E19"/>
  </mergeCells>
  <printOptions horizontalCentered="1"/>
  <pageMargins left="0.1968503937007874" right="0.15748031496062992" top="1" bottom="0.31496062992125984" header="0" footer="0"/>
  <pageSetup horizontalDpi="600" verticalDpi="600" orientation="landscape" scale="70" r:id="rId1"/>
</worksheet>
</file>

<file path=xl/worksheets/sheet4.xml><?xml version="1.0" encoding="utf-8"?>
<worksheet xmlns="http://schemas.openxmlformats.org/spreadsheetml/2006/main" xmlns:r="http://schemas.openxmlformats.org/officeDocument/2006/relationships">
  <dimension ref="A1:K21"/>
  <sheetViews>
    <sheetView workbookViewId="0" topLeftCell="A7">
      <selection activeCell="B20" sqref="B20"/>
    </sheetView>
  </sheetViews>
  <sheetFormatPr defaultColWidth="11.421875" defaultRowHeight="12.75"/>
  <cols>
    <col min="1" max="1" width="3.00390625" style="12" bestFit="1" customWidth="1"/>
    <col min="2" max="2" width="36.00390625" style="12" customWidth="1"/>
    <col min="3" max="4" width="13.28125" style="12" customWidth="1"/>
    <col min="5" max="5" width="42.421875" style="12" customWidth="1"/>
    <col min="6" max="8" width="11.421875" style="12" customWidth="1"/>
    <col min="9" max="9" width="17.421875" style="12" customWidth="1"/>
    <col min="10" max="16384" width="11.421875" style="12" customWidth="1"/>
  </cols>
  <sheetData>
    <row r="1" spans="1:11" ht="15">
      <c r="A1" s="142" t="s">
        <v>111</v>
      </c>
      <c r="B1" s="142"/>
      <c r="C1" s="142"/>
      <c r="D1" s="142"/>
      <c r="E1" s="142"/>
      <c r="F1" s="142"/>
      <c r="G1" s="142"/>
      <c r="H1" s="142"/>
      <c r="I1" s="142"/>
      <c r="J1" s="40"/>
      <c r="K1" s="40"/>
    </row>
    <row r="2" spans="1:11" ht="15">
      <c r="A2" s="142" t="s">
        <v>112</v>
      </c>
      <c r="B2" s="142"/>
      <c r="C2" s="142"/>
      <c r="D2" s="142"/>
      <c r="E2" s="142"/>
      <c r="F2" s="142"/>
      <c r="G2" s="142"/>
      <c r="H2" s="142"/>
      <c r="I2" s="142"/>
      <c r="J2" s="40"/>
      <c r="K2" s="40"/>
    </row>
    <row r="3" spans="1:9" ht="15">
      <c r="A3" s="40"/>
      <c r="B3" s="40"/>
      <c r="C3" s="40"/>
      <c r="D3" s="40"/>
      <c r="E3" s="40"/>
      <c r="F3" s="40"/>
      <c r="G3" s="40"/>
      <c r="H3" s="40"/>
      <c r="I3" s="40"/>
    </row>
    <row r="4" spans="1:9" ht="15">
      <c r="A4" s="41" t="s">
        <v>113</v>
      </c>
      <c r="B4" s="41"/>
      <c r="C4" s="41"/>
      <c r="D4" s="41"/>
      <c r="E4" s="41"/>
      <c r="F4" s="41"/>
      <c r="G4" s="41"/>
      <c r="H4" s="41"/>
      <c r="I4" s="40"/>
    </row>
    <row r="5" spans="1:9" ht="15">
      <c r="A5" s="41" t="s">
        <v>114</v>
      </c>
      <c r="B5" s="41"/>
      <c r="C5" s="41"/>
      <c r="D5" s="41"/>
      <c r="E5" s="41"/>
      <c r="F5" s="41"/>
      <c r="G5" s="41"/>
      <c r="H5" s="41"/>
      <c r="I5" s="41"/>
    </row>
    <row r="6" spans="1:9" ht="15">
      <c r="A6" s="41" t="s">
        <v>115</v>
      </c>
      <c r="B6" s="41"/>
      <c r="C6" s="41"/>
      <c r="D6" s="41"/>
      <c r="E6" s="41"/>
      <c r="F6" s="41"/>
      <c r="G6" s="41"/>
      <c r="H6" s="41"/>
      <c r="I6" s="40"/>
    </row>
    <row r="7" spans="1:9" ht="15">
      <c r="A7" s="37" t="s">
        <v>184</v>
      </c>
      <c r="B7" s="37"/>
      <c r="C7" s="37"/>
      <c r="D7" s="37"/>
      <c r="E7" s="37"/>
      <c r="F7" s="37"/>
      <c r="G7" s="58">
        <v>39600</v>
      </c>
      <c r="H7" s="42"/>
      <c r="I7" s="43"/>
    </row>
    <row r="8" spans="1:9" ht="15.75" thickBot="1">
      <c r="A8" s="15"/>
      <c r="B8" s="15"/>
      <c r="C8" s="15"/>
      <c r="D8" s="15"/>
      <c r="E8" s="15"/>
      <c r="F8" s="15"/>
      <c r="G8" s="42"/>
      <c r="H8" s="42"/>
      <c r="I8" s="43"/>
    </row>
    <row r="9" spans="1:9" ht="12.75">
      <c r="A9" s="102" t="s">
        <v>18</v>
      </c>
      <c r="B9" s="104" t="s">
        <v>116</v>
      </c>
      <c r="C9" s="104" t="s">
        <v>19</v>
      </c>
      <c r="D9" s="104" t="s">
        <v>21</v>
      </c>
      <c r="E9" s="149" t="s">
        <v>117</v>
      </c>
      <c r="F9" s="149" t="s">
        <v>34</v>
      </c>
      <c r="G9" s="149"/>
      <c r="H9" s="149"/>
      <c r="I9" s="150" t="s">
        <v>118</v>
      </c>
    </row>
    <row r="10" spans="1:9" ht="45.75" thickBot="1">
      <c r="A10" s="103"/>
      <c r="B10" s="152"/>
      <c r="C10" s="152"/>
      <c r="D10" s="105"/>
      <c r="E10" s="153"/>
      <c r="F10" s="44" t="s">
        <v>119</v>
      </c>
      <c r="G10" s="44" t="s">
        <v>120</v>
      </c>
      <c r="H10" s="44" t="s">
        <v>121</v>
      </c>
      <c r="I10" s="151"/>
    </row>
    <row r="11" spans="1:9" ht="156.75" customHeight="1">
      <c r="A11" s="82">
        <v>1</v>
      </c>
      <c r="B11" s="83" t="s">
        <v>130</v>
      </c>
      <c r="C11" s="146" t="s">
        <v>142</v>
      </c>
      <c r="D11" s="146" t="s">
        <v>144</v>
      </c>
      <c r="E11" s="70" t="s">
        <v>147</v>
      </c>
      <c r="F11" s="100">
        <v>1</v>
      </c>
      <c r="G11" s="100">
        <v>1</v>
      </c>
      <c r="H11" s="100">
        <v>1</v>
      </c>
      <c r="I11" s="54" t="s">
        <v>155</v>
      </c>
    </row>
    <row r="12" spans="1:9" ht="114.75">
      <c r="A12" s="85">
        <v>2</v>
      </c>
      <c r="B12" s="50" t="s">
        <v>131</v>
      </c>
      <c r="C12" s="147"/>
      <c r="D12" s="147"/>
      <c r="E12" s="71" t="s">
        <v>148</v>
      </c>
      <c r="F12" s="106">
        <v>1</v>
      </c>
      <c r="G12" s="106">
        <v>1</v>
      </c>
      <c r="H12" s="106">
        <v>1</v>
      </c>
      <c r="I12" s="55" t="s">
        <v>156</v>
      </c>
    </row>
    <row r="13" spans="1:9" ht="89.25">
      <c r="A13" s="85">
        <v>3</v>
      </c>
      <c r="B13" s="50" t="s">
        <v>190</v>
      </c>
      <c r="C13" s="147"/>
      <c r="D13" s="147"/>
      <c r="E13" s="71" t="s">
        <v>149</v>
      </c>
      <c r="F13" s="106">
        <v>1</v>
      </c>
      <c r="G13" s="106">
        <v>1</v>
      </c>
      <c r="H13" s="106">
        <v>1</v>
      </c>
      <c r="I13" s="55"/>
    </row>
    <row r="14" spans="1:9" ht="63.75">
      <c r="A14" s="87">
        <v>4</v>
      </c>
      <c r="B14" s="50" t="s">
        <v>132</v>
      </c>
      <c r="C14" s="147"/>
      <c r="D14" s="147"/>
      <c r="E14" s="71" t="s">
        <v>151</v>
      </c>
      <c r="F14" s="106">
        <v>1</v>
      </c>
      <c r="G14" s="106">
        <v>1</v>
      </c>
      <c r="H14" s="106">
        <v>1</v>
      </c>
      <c r="I14" s="55"/>
    </row>
    <row r="15" spans="1:9" ht="76.5">
      <c r="A15" s="145">
        <v>5</v>
      </c>
      <c r="B15" s="143" t="s">
        <v>133</v>
      </c>
      <c r="C15" s="147"/>
      <c r="D15" s="147"/>
      <c r="E15" s="71" t="s">
        <v>185</v>
      </c>
      <c r="F15" s="144">
        <v>1</v>
      </c>
      <c r="G15" s="144">
        <v>1</v>
      </c>
      <c r="H15" s="144">
        <v>1</v>
      </c>
      <c r="I15" s="55" t="s">
        <v>156</v>
      </c>
    </row>
    <row r="16" spans="1:9" ht="51">
      <c r="A16" s="145"/>
      <c r="B16" s="143"/>
      <c r="C16" s="147"/>
      <c r="D16" s="147"/>
      <c r="E16" s="71" t="s">
        <v>150</v>
      </c>
      <c r="F16" s="144"/>
      <c r="G16" s="144"/>
      <c r="H16" s="144"/>
      <c r="I16" s="55"/>
    </row>
    <row r="17" spans="1:9" ht="51">
      <c r="A17" s="87">
        <v>7</v>
      </c>
      <c r="B17" s="50" t="s">
        <v>134</v>
      </c>
      <c r="C17" s="147"/>
      <c r="D17" s="147"/>
      <c r="E17" s="71" t="s">
        <v>152</v>
      </c>
      <c r="F17" s="106">
        <v>1</v>
      </c>
      <c r="G17" s="106">
        <v>1</v>
      </c>
      <c r="H17" s="106">
        <v>1</v>
      </c>
      <c r="I17" s="55"/>
    </row>
    <row r="18" spans="1:9" ht="51">
      <c r="A18" s="87">
        <v>8</v>
      </c>
      <c r="B18" s="50" t="s">
        <v>135</v>
      </c>
      <c r="C18" s="147"/>
      <c r="D18" s="147"/>
      <c r="E18" s="71" t="s">
        <v>153</v>
      </c>
      <c r="F18" s="106">
        <v>1</v>
      </c>
      <c r="G18" s="106">
        <v>1</v>
      </c>
      <c r="H18" s="106">
        <v>1</v>
      </c>
      <c r="I18" s="55"/>
    </row>
    <row r="19" spans="1:9" ht="102">
      <c r="A19" s="87">
        <v>9</v>
      </c>
      <c r="B19" s="50" t="s">
        <v>136</v>
      </c>
      <c r="C19" s="147"/>
      <c r="D19" s="147"/>
      <c r="E19" s="71" t="s">
        <v>161</v>
      </c>
      <c r="F19" s="106">
        <v>1</v>
      </c>
      <c r="G19" s="106"/>
      <c r="H19" s="106">
        <v>1</v>
      </c>
      <c r="I19" s="55" t="s">
        <v>157</v>
      </c>
    </row>
    <row r="20" spans="1:9" ht="90" thickBot="1">
      <c r="A20" s="89">
        <v>10</v>
      </c>
      <c r="B20" s="90" t="s">
        <v>137</v>
      </c>
      <c r="C20" s="148"/>
      <c r="D20" s="148"/>
      <c r="E20" s="74" t="s">
        <v>15</v>
      </c>
      <c r="F20" s="107">
        <v>1</v>
      </c>
      <c r="G20" s="107">
        <v>1</v>
      </c>
      <c r="H20" s="107">
        <v>1</v>
      </c>
      <c r="I20" s="56" t="s">
        <v>154</v>
      </c>
    </row>
    <row r="21" spans="2:3" ht="12.75">
      <c r="B21" s="108" t="s">
        <v>191</v>
      </c>
      <c r="C21" s="12" t="str">
        <f>C11</f>
        <v>Dirección Municipal de Salud.</v>
      </c>
    </row>
  </sheetData>
  <mergeCells count="16">
    <mergeCell ref="A1:I1"/>
    <mergeCell ref="A2:I2"/>
    <mergeCell ref="F9:H9"/>
    <mergeCell ref="I9:I10"/>
    <mergeCell ref="A9:A10"/>
    <mergeCell ref="B9:B10"/>
    <mergeCell ref="C9:C10"/>
    <mergeCell ref="D9:D10"/>
    <mergeCell ref="E9:E10"/>
    <mergeCell ref="F15:F16"/>
    <mergeCell ref="G15:G16"/>
    <mergeCell ref="H15:H16"/>
    <mergeCell ref="A15:A16"/>
    <mergeCell ref="C11:C20"/>
    <mergeCell ref="B15:B16"/>
    <mergeCell ref="D11:D20"/>
  </mergeCells>
  <printOptions horizontalCentered="1"/>
  <pageMargins left="0.2362204724409449" right="0.15748031496062992" top="0.83" bottom="0.47" header="0" footer="0"/>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2009-02-16T13:04:12Z</cp:lastPrinted>
  <dcterms:created xsi:type="dcterms:W3CDTF">2005-12-21T23:45:17Z</dcterms:created>
  <dcterms:modified xsi:type="dcterms:W3CDTF">2009-02-20T15:30:26Z</dcterms:modified>
  <cp:category/>
  <cp:version/>
  <cp:contentType/>
  <cp:contentStatus/>
</cp:coreProperties>
</file>