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601" activeTab="3"/>
  </bookViews>
  <sheets>
    <sheet name="4" sheetId="1" r:id="rId1"/>
    <sheet name="4A" sheetId="2" r:id="rId2"/>
    <sheet name="11" sheetId="3" r:id="rId3"/>
    <sheet name="11a" sheetId="4" r:id="rId4"/>
  </sheets>
  <definedNames>
    <definedName name="_xlnm.Print_Area" localSheetId="2">'11'!$A$1:$K$21</definedName>
    <definedName name="_xlnm.Print_Area" localSheetId="3">'11a'!$A$1:$I$19</definedName>
    <definedName name="_xlnm.Print_Area" localSheetId="1">'4A'!$A$1:$I$21</definedName>
    <definedName name="MARIA" localSheetId="0">'4'!#REF!</definedName>
    <definedName name="_xlnm.Print_Titles" localSheetId="3">'11a'!$7:$10</definedName>
    <definedName name="_xlnm.Print_Titles" localSheetId="1">'4A'!$6:$9</definedName>
  </definedNames>
  <calcPr fullCalcOnLoad="1"/>
</workbook>
</file>

<file path=xl/comments1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Hace referencia a la apropiación inicial de recursos financieros estimados y disponibles para alcanzar la meta.
</t>
        </r>
      </text>
    </comment>
  </commentList>
</comments>
</file>

<file path=xl/comments2.xml><?xml version="1.0" encoding="utf-8"?>
<comments xmlns="http://schemas.openxmlformats.org/spreadsheetml/2006/main">
  <authors>
    <author>planeacion04</author>
  </authors>
  <commentList>
    <comment ref="I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<sst xmlns="http://schemas.openxmlformats.org/spreadsheetml/2006/main" count="170" uniqueCount="124">
  <si>
    <t>PLANES DE ACCION U OPERATIVOS</t>
  </si>
  <si>
    <t>No</t>
  </si>
  <si>
    <t>AREAS INVOLUCRADAS</t>
  </si>
  <si>
    <t>RECURSOS</t>
  </si>
  <si>
    <t>RESPONSABLES</t>
  </si>
  <si>
    <t>TIEMPO PROGRAMADO</t>
  </si>
  <si>
    <t>INDICADORES CLAVES DE RENDIMIENTO</t>
  </si>
  <si>
    <t>1 año</t>
  </si>
  <si>
    <t>FORMATO 4</t>
  </si>
  <si>
    <t>META PLAN DE DESARROLLO</t>
  </si>
  <si>
    <t>ACTIVIDADES 
(AVANCE PROGRAMADO PARA EL AÑO  2008)</t>
  </si>
  <si>
    <t>AREAS INVOLUCRADAS (1)</t>
  </si>
  <si>
    <t>META CUATRIENIO PLAN DE DESARROLLO (2)</t>
  </si>
  <si>
    <t>SEGUIMIENTO (4)</t>
  </si>
  <si>
    <t>AVANCE</t>
  </si>
  <si>
    <t>ACCIONES CORRECTIVAS. (6)</t>
  </si>
  <si>
    <t>% DE AVANCE EN EL TIEMPO (4)</t>
  </si>
  <si>
    <t>% DE AVANCE DE LA ACTIVIDAD (5)</t>
  </si>
  <si>
    <t>FORMATO 4A</t>
  </si>
  <si>
    <t>FUENTE:</t>
  </si>
  <si>
    <t>INVIPASTO</t>
  </si>
  <si>
    <r>
      <t>PROGRAMA</t>
    </r>
    <r>
      <rPr>
        <sz val="10"/>
        <rFont val="Arial"/>
        <family val="0"/>
      </rPr>
      <t>:  Vivienda Social</t>
    </r>
  </si>
  <si>
    <t>Germán Rodríguez - INVIPASTO</t>
  </si>
  <si>
    <t xml:space="preserve">Se realizará 150 mejoramientos de vivienda social por año, para el sector rural </t>
  </si>
  <si>
    <t>Viviendas sociales mejoradas en el sector rural.</t>
  </si>
  <si>
    <t>Se realizará 50 mejoramientos de vivienda social por año, para población rural en estado de desplazamiento.</t>
  </si>
  <si>
    <t xml:space="preserve">Viviendas sociales para población rural en estado de desplazamiento mejoradas. </t>
  </si>
  <si>
    <t>Se construirá 150 viviendas sociales por año en el sector rural.</t>
  </si>
  <si>
    <t xml:space="preserve">Viviendas sociales construidas en el sector rural </t>
  </si>
  <si>
    <t>Se realizará 200 mejoramientos de vivienda social por año para el sector urbano.</t>
  </si>
  <si>
    <t>Viviendas sociales del sector urbano mejoradas.</t>
  </si>
  <si>
    <t>Se construirá 520 viviendas sociales por año en el sector  urbano.</t>
  </si>
  <si>
    <t>Viviendas sociales construidas en el sector urbano</t>
  </si>
  <si>
    <t>Se construirá 250 viviendas sociales por año para población desplazada.</t>
  </si>
  <si>
    <t>Viviendas sociales construidas para población desplazada.</t>
  </si>
  <si>
    <t>Se reubicará anualmente 50 familias asentadas en zonas de riesgo.</t>
  </si>
  <si>
    <t xml:space="preserve">Familias que estan en zona de riesgo reubicadas </t>
  </si>
  <si>
    <t>Se mejorará urbanísticamente 8  asentamientos subnormales.</t>
  </si>
  <si>
    <t>Asentamientos subnormales mejorados urbanísticamente.</t>
  </si>
  <si>
    <t xml:space="preserve">Se implementará banco de materiales donde se trabajará materiales eléctricos, sanitarios y de construcción en general. </t>
  </si>
  <si>
    <t>Banco de materiales implementado.</t>
  </si>
  <si>
    <t>Se adquirirá 50 hectáreas de tierra.</t>
  </si>
  <si>
    <t>Hectáreas de tierra adquiridas.</t>
  </si>
  <si>
    <t>Recursos propios - SGP</t>
  </si>
  <si>
    <t>FORMATO No. 11A</t>
  </si>
  <si>
    <t>INFORME PLAN DE INVERSIÓN</t>
  </si>
  <si>
    <r>
      <t xml:space="preserve">Periodo informado:  </t>
    </r>
    <r>
      <rPr>
        <sz val="11"/>
        <rFont val="Arial"/>
        <family val="2"/>
      </rPr>
      <t>Año 2008</t>
    </r>
  </si>
  <si>
    <t>NOMBRE PROYECTO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</si>
  <si>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</si>
  <si>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</si>
  <si>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</si>
  <si>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</si>
  <si>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</si>
  <si>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t>Mejoramiento ubanistico de los barrios: Cristales y Orquideas.</t>
  </si>
  <si>
    <t xml:space="preserve">Implementación Banco de Materiales </t>
  </si>
  <si>
    <t>Adquisición de tierras para construcción VIS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</si>
  <si>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</si>
  <si>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</si>
  <si>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</si>
  <si>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</si>
  <si>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</si>
  <si>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</si>
  <si>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Germán Rodriguez - Director INVIPASTO</t>
  </si>
  <si>
    <t>Pasto</t>
  </si>
  <si>
    <t xml:space="preserve"> </t>
  </si>
  <si>
    <t xml:space="preserve">Se realizará 600 mejoramientos de vivienda social para el sector rural </t>
  </si>
  <si>
    <t>ACTIVIDADES 
(AVANCE PROGRAMADO PARA EL AÑO  (2008)  (3)</t>
  </si>
  <si>
    <t>Se realizará 200 mejoramientos de vivienda social  para población rural en estado de desplazamiento.</t>
  </si>
  <si>
    <t>Se construirá 600 viviendas sociales en el sector rural.</t>
  </si>
  <si>
    <t>Se realizará 800 mejoramientos de vivienda social  para el sector urbano.</t>
  </si>
  <si>
    <t>Se construirá 2080 viviendas sociales en el sector  urbano.</t>
  </si>
  <si>
    <t>Se construirá 1000 viviendas sociales  para población desplazada.</t>
  </si>
  <si>
    <t>Se reubicará anualmente 200 familias asentadas en zonas de riesgo.</t>
  </si>
  <si>
    <t>Se realizará  8 mejoramientos  urbanísticos</t>
  </si>
  <si>
    <t>Mejoramiento  urbanísticos.</t>
  </si>
  <si>
    <t>Se encuentra en espera de calificación a la convocatoria para asignación de subsidios</t>
  </si>
  <si>
    <t>No se aperturo convocatoria para mejoramiento de vivienda para población desplazada.</t>
  </si>
  <si>
    <t xml:space="preserve">Gestión por parte de la Dirección ante entes nacionales, con el fin de lograr recursos para mejoramientos y construcción. Debido a que no se presentaron convocatorias.  
</t>
  </si>
  <si>
    <t xml:space="preserve">Se realizó Estudio Socio-economico y Técnico, Informes, Actas de Inicio y de Final de Obra, Resoluciones, Registros Fotograficos de las obras realizadas en Los Cristales (Muro de contención) y Orquideas (Andenes y sardineles) </t>
  </si>
  <si>
    <t>Se realiza contratos de compraventa y escritos de los terrenos adquiridos para contruccion y de los proyectos en ejecución.</t>
  </si>
  <si>
    <t>PERIODO INFORMADO:      Enero a Diciembre 2008</t>
  </si>
  <si>
    <r>
      <t xml:space="preserve">Representante legal:  </t>
    </r>
    <r>
      <rPr>
        <sz val="11"/>
        <rFont val="Arial"/>
        <family val="2"/>
      </rPr>
      <t>GERMAN ANDRES RODRIGUEZ ORTIZ</t>
    </r>
  </si>
  <si>
    <t>Se conforma e inicia el  funcionamiento Banco de Materiales ubicado en la Carrera 12 No. 17-26 Barrio Fatima.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</si>
  <si>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</si>
  <si>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</si>
  <si>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r>
      <t>MEDIOS DE VERIFICACION</t>
    </r>
    <r>
      <rPr>
        <sz val="10"/>
        <rFont val="Arial"/>
        <family val="2"/>
      </rPr>
      <t xml:space="preserve">: Se realiza Estudio Socio-economico y Técnico, Informes, Acta de Incio y Final de Obra, Resoluciones. 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realizarón mejoramientos urbanisticos en Juan Pablo II, Los Cristales, Las Orquideas, Nuevo Amanecer y  La Gallinacera</t>
    </r>
  </si>
  <si>
    <t>Gestión por parte de la Dirección ante entes Nacionales, con el fin de lograr recursos para mejoramientos. Debido a que no se presentaron convocatorias nacionales que dependen del Banco Agrario, para mejoramientos de vivienda para el sector rural.</t>
  </si>
  <si>
    <r>
      <t xml:space="preserve">Entidad: </t>
    </r>
    <r>
      <rPr>
        <sz val="11"/>
        <rFont val="Arial"/>
        <family val="2"/>
      </rPr>
      <t>Alcaldía Municipal de Pasto.</t>
    </r>
  </si>
  <si>
    <t xml:space="preserve">Construcción obras de urbanismo Juan Pablo II Sector Aranda Muncipio de Pasto.  </t>
  </si>
  <si>
    <t xml:space="preserve">Aporte de subsidios complementarios para vivienda social de población en situación de desplazamiento en el sector urbano del Municipio de Pasto. </t>
  </si>
  <si>
    <r>
      <t>MEDIOS DE VERIFICACION</t>
    </r>
    <r>
      <rPr>
        <sz val="10"/>
        <rFont val="Arial"/>
        <family val="2"/>
      </rPr>
      <t xml:space="preserve">:  Se realizó Estudio socio-economico,  actas de entrega, Resoluciones de aprobación de subsidios, Registros Fotográficos, Videos, Contratos, Diseños y presupuestos. 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realizarón  9  mejoramientos en el sector rural en los corregimientos de  Santa Bárbara , El Rosario, Jongovito, San Cayetano,  Arrayanes, Anganoy y Cujacal. </t>
    </r>
  </si>
  <si>
    <r>
      <t>MEDIOS DE VERIFICACION</t>
    </r>
    <r>
      <rPr>
        <sz val="10"/>
        <rFont val="Arial"/>
        <family val="2"/>
      </rPr>
      <t xml:space="preserve">: Se realizó Estudio Socio-economico, actas de entrega, Resoluciones de aprobación de subsidios, Registros Fotográficos, Videos, Contratos, Diseños y Presupuestos.   </t>
    </r>
    <r>
      <rPr>
        <b/>
        <sz val="10"/>
        <rFont val="Arial"/>
        <family val="2"/>
      </rPr>
      <t>RESULTADOS:</t>
    </r>
    <r>
      <rPr>
        <sz val="10"/>
        <rFont val="Arial"/>
        <family val="2"/>
      </rPr>
      <t xml:space="preserve">  Se realizarón  150 construcciones de vivienda de interes social en el sector  rural en: El Rosario,  Catambuco, Busaquillo, Proyecto FEDEPAPA, Con Banco Agrario, Proyecto Familias Vulnerables.</t>
    </r>
  </si>
  <si>
    <r>
      <t>MEDIOS DE VERIFICACION:</t>
    </r>
    <r>
      <rPr>
        <sz val="10"/>
        <rFont val="Arial"/>
        <family val="2"/>
      </rPr>
      <t xml:space="preserve"> Se realizó Esudio Social, Actas de entrega, Resoluciones de aprobación de subsidios, Registros Fotográficos, Videos, Contratos, Diseños y Presupuesto.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ejecutaron 103 soluciones de vivienda de interes social para poblacion desplazada  en la Urbanización Juan Pablo II  y Portal de Aranda. </t>
    </r>
  </si>
  <si>
    <r>
      <t>MEDIOS DE VERIFICACION</t>
    </r>
    <r>
      <rPr>
        <sz val="10"/>
        <rFont val="Arial"/>
        <family val="2"/>
      </rPr>
      <t xml:space="preserve">:  Contrato de Arrendamiento Bodega Banco de Materiales.                                   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Bodega Banco de Materiales ubicada en la Carrera 12 No. 17-26 Barrio Fatima.</t>
    </r>
  </si>
  <si>
    <r>
      <t>MEDIOS DE VERIFICACION</t>
    </r>
    <r>
      <rPr>
        <sz val="10"/>
        <rFont val="Arial"/>
        <family val="2"/>
      </rPr>
      <t xml:space="preserve">:  Escrituras, Contratos de Compra Venta.   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adquirieron 6,38 hectáreas, las cuales fueron utilizadas pàra desarrollar proyectos de vivienda social, tales como:  San Mateo, Anganoy, Quintas de San Pedro y Nuevo Sol, entre otros.</t>
    </r>
  </si>
  <si>
    <t>Adquisición de tierras para construcción VIS. Municipio de Pasto.</t>
  </si>
  <si>
    <t>Gestión ante entes nacionales para lograr mejor cobertura y recusos.   No se presentaron convocatorias por parte del Ministerio de Vivienda.</t>
  </si>
  <si>
    <r>
      <t>MEDIOS DE VERIFICACION</t>
    </r>
    <r>
      <rPr>
        <sz val="10"/>
        <rFont val="Arial"/>
        <family val="2"/>
      </rPr>
      <t xml:space="preserve">:  Se realiza Estudio Social, Reporte de informes, Resoluciones, Registros fotograficos, Escrituras. 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reubicó 10 familias en estado de riesgo de La Gota de Leche y  de los Cristales.</t>
    </r>
  </si>
  <si>
    <t xml:space="preserve">Gestión Directiva con el fin de  obtener recursos para dar mayor cubrimiento. </t>
  </si>
  <si>
    <t>Gestionar recursos para mejorar cubrimiento</t>
  </si>
  <si>
    <r>
      <t>MEDIOS DE VERIFICACION</t>
    </r>
    <r>
      <rPr>
        <sz val="10"/>
        <rFont val="Arial"/>
        <family val="2"/>
      </rPr>
      <t xml:space="preserve">: Se realizó Estudio Social actas de entrega, Resoluciones de aprobación de subsidios, Registros Fotográficos, Videos, Contratos, Diseños y Presupuestos.  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realizarón   30 mejoramientos para población  rural en estado de desplazamiento en: Santa Bárbara, Mocondino, Encano, Obonuco, Buesaquillo, Catambuco, Daza, Caldera, Mapachico, Anganoy, Cabrera, La Laguna.</t>
    </r>
  </si>
  <si>
    <r>
      <t>ENTIDAD</t>
    </r>
    <r>
      <rPr>
        <sz val="10"/>
        <rFont val="Arial"/>
        <family val="2"/>
      </rPr>
      <t>:  INVIPASTO</t>
    </r>
  </si>
  <si>
    <r>
      <t>REPRESENTANTE LEGAL</t>
    </r>
    <r>
      <rPr>
        <sz val="10"/>
        <rFont val="Arial"/>
        <family val="2"/>
      </rPr>
      <t>:  GERMAN RODRIGUEZ ORTIZ</t>
    </r>
  </si>
  <si>
    <r>
      <t>PROGRAMA</t>
    </r>
    <r>
      <rPr>
        <sz val="10"/>
        <rFont val="Arial"/>
        <family val="2"/>
      </rPr>
      <t>: Vivienda Social</t>
    </r>
  </si>
  <si>
    <r>
      <t xml:space="preserve">PERIODO INFORMADO: </t>
    </r>
    <r>
      <rPr>
        <sz val="10"/>
        <rFont val="Arial"/>
        <family val="2"/>
      </rPr>
      <t>ENERO A DICIEMBRE 2008</t>
    </r>
  </si>
  <si>
    <r>
      <t>MEDIOS DE VERIFICACION</t>
    </r>
    <r>
      <rPr>
        <sz val="10"/>
        <rFont val="Arial"/>
        <family val="2"/>
      </rPr>
      <t xml:space="preserve">: Se realizó Estudio Socio-economico,  Actas de entrega, Resoluciones de aprobación de subsidios, Registros Fotográficos, Videos, Contratos, Diseños y Presupuestos.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 Se realizarón   724  mejoramientos para población  en el sector urbano asÍ:   Mejoramientos según selección base de datos en las comunas 3, 5, 6, 7, 8 y 10;  Proyecto Mejoramiento Estructural con FONVIVIENDA,  Proyecto Vivienda Saludable FONVIVIENDA , y  Recursos Propios.</t>
    </r>
  </si>
  <si>
    <r>
      <t>MEDIOS DE VERIFICACION</t>
    </r>
    <r>
      <rPr>
        <sz val="10"/>
        <rFont val="Arial"/>
        <family val="2"/>
      </rPr>
      <t xml:space="preserve">: Se realizarón actas de entrega, Resoluciones de aprobación de subsidios, Registros Fotográficos, Videos, Contratos, Diseños y Presupuestos.    </t>
    </r>
    <r>
      <rPr>
        <b/>
        <sz val="10"/>
        <rFont val="Arial"/>
        <family val="2"/>
      </rPr>
      <t>RESULTADOS:</t>
    </r>
    <r>
      <rPr>
        <sz val="10"/>
        <rFont val="Arial"/>
        <family val="2"/>
      </rPr>
      <t xml:space="preserve"> Se esta dando  ejecución a la construcción de 324 viviendas sociales en el sector  urbano:  Portal de Aranda,  comunas 4, 8, 10 y 12, Anganoy, Nuevo Sol, Juan Pablo II, Qunita de San Pedro, San Mateo, Orquideas, Rincon de Pasto, Santanita, Refugio San Gabriel, La Cruz, Intisuyu, Villa Recreo, La Nueva Aranda, Cujacal Bajo. </t>
    </r>
  </si>
  <si>
    <r>
      <t>PROGRAMA</t>
    </r>
    <r>
      <rPr>
        <sz val="10"/>
        <rFont val="Arial"/>
        <family val="0"/>
      </rPr>
      <t>: Vivienda Social</t>
    </r>
  </si>
  <si>
    <r>
      <t>Construcciono vivienda de interes social en el sector rural del Municipio de Pasto</t>
    </r>
    <r>
      <rPr>
        <b/>
        <sz val="10"/>
        <color indexed="10"/>
        <rFont val="Arial"/>
        <family val="2"/>
      </rPr>
      <t>.</t>
    </r>
  </si>
  <si>
    <t>Viviendas sociales construidas en el sector rural  y recursos aplicados en la gestion del proyecto.</t>
  </si>
  <si>
    <t>Construcción vivienda de interes social en el sector urbano y pagos servicios de la deuda 2008 Municipio de Pasto.</t>
  </si>
  <si>
    <t>Viviendas sociales construidas en el sector urbano y recursos aplicados en la gestion del proyecto.</t>
  </si>
  <si>
    <t>Obras de urbanismo</t>
  </si>
  <si>
    <r>
      <t>Reubicaciòn de familias en riesgo del sector urbano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0"/>
      </rPr>
      <t xml:space="preserve">del Municipio de Pasto. </t>
    </r>
  </si>
  <si>
    <r>
      <t xml:space="preserve">Entidad: </t>
    </r>
    <r>
      <rPr>
        <sz val="11"/>
        <rFont val="Arial"/>
        <family val="2"/>
      </rPr>
      <t>INVIPASTO</t>
    </r>
  </si>
  <si>
    <r>
      <t xml:space="preserve">Representante legal:  </t>
    </r>
    <r>
      <rPr>
        <sz val="11"/>
        <rFont val="Arial"/>
        <family val="2"/>
      </rPr>
      <t>GERMAN RODRIGUEZ ORTIZ</t>
    </r>
  </si>
  <si>
    <r>
      <t>Construccion vivienda de interes social en el sector rural del Municipio de Pasto</t>
    </r>
    <r>
      <rPr>
        <b/>
        <sz val="10"/>
        <color indexed="10"/>
        <rFont val="Arial"/>
        <family val="2"/>
      </rPr>
      <t xml:space="preserve">. </t>
    </r>
  </si>
  <si>
    <r>
      <t>MEDIOS DE VERIFICACION:</t>
    </r>
    <r>
      <rPr>
        <sz val="10"/>
        <rFont val="Arial"/>
        <family val="2"/>
      </rPr>
      <t xml:space="preserve"> Se realizó estudio socioeconómico, actas de entrega, resolución de aprobación de subsidios, registros fotográficos, videos, contratos, diseños y presupuestos. </t>
    </r>
    <r>
      <rPr>
        <b/>
        <sz val="10"/>
        <rFont val="Arial"/>
        <family val="2"/>
      </rPr>
      <t>RESULTADOS:</t>
    </r>
    <r>
      <rPr>
        <sz val="10"/>
        <rFont val="Arial"/>
        <family val="2"/>
      </rPr>
      <t xml:space="preserve"> construcción en mejoramientos 17 para el sector rural; construcción de vivienda 150.</t>
    </r>
  </si>
  <si>
    <t xml:space="preserve">Construcción  vivienda de interes social en el sector urbano y pagos servicios de la deuda 2008 Municipio de Pasto. </t>
  </si>
  <si>
    <r>
      <t>MEDIOS DE VERIFICACION</t>
    </r>
    <r>
      <rPr>
        <sz val="10"/>
        <rFont val="Arial"/>
        <family val="2"/>
      </rPr>
      <t xml:space="preserve">: Se realizó Estudio Socio-economico,  Actas de entrega, Resoluciones de aprobación de subsidios, Registros Fotográficos, Videos, Contratos, Diseños y Presupuestos. </t>
    </r>
    <r>
      <rPr>
        <b/>
        <sz val="10"/>
        <rFont val="Arial"/>
        <family val="2"/>
      </rPr>
      <t xml:space="preserve">RESULTADOS:  </t>
    </r>
    <r>
      <rPr>
        <sz val="10"/>
        <rFont val="Arial"/>
        <family val="2"/>
      </rPr>
      <t>Construcción en mejoramiento para el sector urbano 724 y construcción de vivienda 533</t>
    </r>
  </si>
  <si>
    <r>
      <t>MEDIOS DE VERIFICACION</t>
    </r>
    <r>
      <rPr>
        <sz val="10"/>
        <rFont val="Arial"/>
        <family val="2"/>
      </rPr>
      <t xml:space="preserve">: Se realizó Estudio Socio-economico y Técnico, Informes, Actas de Inicio de Obra, Resoluciones, Registros Fotograficos y videos de la obras realizadas en  Juan Pablo II.  </t>
    </r>
    <r>
      <rPr>
        <b/>
        <sz val="10"/>
        <rFont val="Arial"/>
        <family val="2"/>
      </rPr>
      <t xml:space="preserve">RESULTADOS:  </t>
    </r>
    <r>
      <rPr>
        <sz val="10"/>
        <rFont val="Arial"/>
        <family val="2"/>
      </rPr>
      <t>En una primera fase en el sector bajo de la urbanización se  efectuó el afirmado de vías  y se construyeron  andenes.</t>
    </r>
  </si>
  <si>
    <r>
      <t>Aporte de subsidios complementarios para vivienda social de población en situación de desplazamiento en el sector urbano del Municipio de Pasto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0"/>
      </rPr>
      <t xml:space="preserve"> </t>
    </r>
  </si>
  <si>
    <r>
      <t>MEDIOS DE VERIFICACION</t>
    </r>
    <r>
      <rPr>
        <sz val="10"/>
        <rFont val="Arial"/>
        <family val="2"/>
      </rPr>
      <t>: Se realizó Estudio Socio-economico, Resoluciones de asignación de subcidios para población desplazada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Se entregaron 110 subsidios complementarios a la población en situación de desplazamiento.</t>
    </r>
  </si>
  <si>
    <r>
      <t>MEDIOS DE VERIFICACION</t>
    </r>
    <r>
      <rPr>
        <sz val="10"/>
        <rFont val="Arial"/>
        <family val="2"/>
      </rPr>
      <t xml:space="preserve">: Se realizó estudio social reporte de informes, resoluciones, registros fotográficos, escrituras para las familias reubicadas.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Se reubicaron 10  familias que estaban ubicadas en los sectores La Gota de Leche y los Cristales.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</si>
</sst>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_ ;_ * \-#,##0_ ;_ * &quot;-&quot;??_ ;_ @_ "/>
    <numFmt numFmtId="181" formatCode="_ * #,##0.0_ ;_ * \-#,##0.0_ ;_ * &quot;-&quot;??_ ;_ @_ "/>
    <numFmt numFmtId="182" formatCode="_ * #,##0.000_ ;_ * \-#,##0.000_ ;_ * &quot;-&quot;??_ ;_ @_ "/>
    <numFmt numFmtId="183" formatCode="[$-C0A]d\-mmm\-\y\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"/>
    <numFmt numFmtId="190" formatCode="0.0"/>
    <numFmt numFmtId="191" formatCode="0.00000%"/>
    <numFmt numFmtId="192" formatCode="0.0000%"/>
    <numFmt numFmtId="193" formatCode="0.000%"/>
    <numFmt numFmtId="194" formatCode="0.00000"/>
    <numFmt numFmtId="195" formatCode="0.0000"/>
    <numFmt numFmtId="196" formatCode="&quot;$&quot;\ #,##0"/>
    <numFmt numFmtId="197" formatCode="[$$-240A]\ #,##0"/>
    <numFmt numFmtId="198" formatCode="0;[Red]0"/>
    <numFmt numFmtId="199" formatCode="#,##0.0;[Red]#,##0.0"/>
    <numFmt numFmtId="200" formatCode="#,##0.0"/>
    <numFmt numFmtId="201" formatCode="[$-C0A]dddd\,\ dd&quot; de &quot;mmmm&quot; de &quot;yyyy"/>
    <numFmt numFmtId="202" formatCode="[$-C0A]d\-mmm\-yy;@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Tahoma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justify" vertical="center" wrapText="1"/>
    </xf>
    <xf numFmtId="198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justify" vertical="center" wrapText="1"/>
    </xf>
    <xf numFmtId="198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199" fontId="10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9" fontId="0" fillId="2" borderId="6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0" fillId="2" borderId="0" xfId="0" applyFont="1" applyFill="1" applyAlignment="1">
      <alignment/>
    </xf>
    <xf numFmtId="0" fontId="0" fillId="2" borderId="11" xfId="0" applyFont="1" applyFill="1" applyBorder="1" applyAlignment="1">
      <alignment horizontal="justify" vertical="center"/>
    </xf>
    <xf numFmtId="10" fontId="0" fillId="2" borderId="6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/>
    </xf>
    <xf numFmtId="9" fontId="0" fillId="2" borderId="5" xfId="0" applyNumberFormat="1" applyFont="1" applyFill="1" applyBorder="1" applyAlignment="1">
      <alignment horizontal="center" vertical="center" wrapText="1"/>
    </xf>
    <xf numFmtId="9" fontId="0" fillId="2" borderId="7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6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2" borderId="5" xfId="0" applyFont="1" applyFill="1" applyBorder="1" applyAlignment="1">
      <alignment horizontal="justify" vertical="center" wrapText="1"/>
    </xf>
    <xf numFmtId="198" fontId="0" fillId="2" borderId="5" xfId="0" applyNumberFormat="1" applyFont="1" applyFill="1" applyBorder="1" applyAlignment="1">
      <alignment horizontal="center" vertical="center" wrapText="1"/>
    </xf>
    <xf numFmtId="198" fontId="0" fillId="2" borderId="6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 wrapText="1"/>
    </xf>
    <xf numFmtId="199" fontId="0" fillId="2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197" fontId="0" fillId="0" borderId="20" xfId="0" applyNumberFormat="1" applyFont="1" applyBorder="1" applyAlignment="1">
      <alignment horizontal="center" vertical="center" wrapText="1"/>
    </xf>
    <xf numFmtId="197" fontId="0" fillId="0" borderId="22" xfId="0" applyNumberFormat="1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justify" vertical="center" wrapText="1"/>
    </xf>
    <xf numFmtId="0" fontId="10" fillId="2" borderId="2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1" xfId="0" applyFont="1" applyFill="1" applyBorder="1" applyAlignment="1">
      <alignment horizontal="justify" vertical="center" wrapText="1"/>
    </xf>
    <xf numFmtId="198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justify" vertical="center" wrapText="1"/>
    </xf>
    <xf numFmtId="10" fontId="0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justify" vertical="center" wrapText="1"/>
    </xf>
    <xf numFmtId="9" fontId="0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3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8" fillId="2" borderId="2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3" fontId="10" fillId="2" borderId="15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justify" vertical="center" wrapText="1"/>
    </xf>
    <xf numFmtId="202" fontId="10" fillId="2" borderId="5" xfId="0" applyNumberFormat="1" applyFont="1" applyFill="1" applyBorder="1" applyAlignment="1">
      <alignment horizontal="center" vertical="center" wrapText="1"/>
    </xf>
    <xf numFmtId="3" fontId="10" fillId="2" borderId="19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justify" vertical="center" wrapText="1"/>
    </xf>
    <xf numFmtId="202" fontId="10" fillId="2" borderId="6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3" fontId="10" fillId="2" borderId="23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202" fontId="10" fillId="2" borderId="17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202" fontId="10" fillId="2" borderId="23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justify" vertical="center" wrapText="1"/>
    </xf>
    <xf numFmtId="202" fontId="10" fillId="2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justify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202" fontId="10" fillId="2" borderId="7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3" fontId="10" fillId="2" borderId="15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justify" vertical="center" wrapText="1"/>
    </xf>
    <xf numFmtId="9" fontId="17" fillId="2" borderId="5" xfId="0" applyNumberFormat="1" applyFont="1" applyFill="1" applyBorder="1" applyAlignment="1">
      <alignment horizontal="center" vertical="center" wrapText="1"/>
    </xf>
    <xf numFmtId="9" fontId="20" fillId="2" borderId="6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/>
    </xf>
    <xf numFmtId="0" fontId="0" fillId="2" borderId="16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0">
      <selection activeCell="C17" sqref="C17:D17"/>
    </sheetView>
  </sheetViews>
  <sheetFormatPr defaultColWidth="11.421875" defaultRowHeight="12.75"/>
  <cols>
    <col min="1" max="1" width="4.8515625" style="1" bestFit="1" customWidth="1"/>
    <col min="2" max="2" width="18.7109375" style="1" customWidth="1"/>
    <col min="3" max="3" width="33.28125" style="1" customWidth="1"/>
    <col min="4" max="4" width="22.28125" style="1" customWidth="1"/>
    <col min="5" max="5" width="25.8515625" style="1" customWidth="1"/>
    <col min="6" max="6" width="15.00390625" style="5" customWidth="1"/>
    <col min="7" max="7" width="22.140625" style="4" customWidth="1"/>
    <col min="8" max="8" width="19.421875" style="2" customWidth="1"/>
    <col min="9" max="9" width="15.28125" style="3" customWidth="1"/>
    <col min="10" max="10" width="14.28125" style="1" customWidth="1"/>
    <col min="11" max="11" width="13.28125" style="1" customWidth="1"/>
    <col min="12" max="12" width="13.7109375" style="1" customWidth="1"/>
    <col min="13" max="13" width="13.140625" style="1" customWidth="1"/>
    <col min="14" max="15" width="14.00390625" style="1" customWidth="1"/>
    <col min="16" max="16384" width="11.421875" style="1" customWidth="1"/>
  </cols>
  <sheetData>
    <row r="1" spans="1:8" ht="15.75">
      <c r="A1" s="75" t="s">
        <v>8</v>
      </c>
      <c r="B1" s="75"/>
      <c r="C1" s="75"/>
      <c r="D1" s="75"/>
      <c r="E1" s="75"/>
      <c r="F1" s="75"/>
      <c r="G1" s="75"/>
      <c r="H1" s="75"/>
    </row>
    <row r="2" spans="1:8" ht="15.75">
      <c r="A2" s="75" t="s">
        <v>0</v>
      </c>
      <c r="B2" s="75"/>
      <c r="C2" s="75"/>
      <c r="D2" s="75"/>
      <c r="E2" s="75"/>
      <c r="F2" s="75"/>
      <c r="G2" s="75"/>
      <c r="H2" s="75"/>
    </row>
    <row r="3" spans="1:8" ht="12.75">
      <c r="A3"/>
      <c r="B3" s="7"/>
      <c r="C3" s="7"/>
      <c r="D3" s="7"/>
      <c r="E3" s="7"/>
      <c r="F3" s="7"/>
      <c r="G3" s="7"/>
      <c r="H3" s="7"/>
    </row>
    <row r="4" spans="1:8" ht="12.75">
      <c r="A4" s="74" t="s">
        <v>83</v>
      </c>
      <c r="B4" s="74"/>
      <c r="C4" s="74"/>
      <c r="D4" s="74"/>
      <c r="F4" s="8"/>
      <c r="G4" s="7"/>
      <c r="H4" s="7"/>
    </row>
    <row r="5" spans="1:8" ht="12.75">
      <c r="A5" s="74" t="s">
        <v>84</v>
      </c>
      <c r="B5" s="74"/>
      <c r="C5" s="74"/>
      <c r="D5" s="74"/>
      <c r="E5" s="74"/>
      <c r="F5" s="74"/>
      <c r="G5" s="7"/>
      <c r="H5" s="7"/>
    </row>
    <row r="6" spans="1:7" ht="12.75">
      <c r="A6" s="74" t="s">
        <v>21</v>
      </c>
      <c r="B6" s="74"/>
      <c r="C6" s="74"/>
      <c r="D6" s="74"/>
      <c r="E6" s="74"/>
      <c r="F6" s="16" t="s">
        <v>80</v>
      </c>
      <c r="G6" s="16"/>
    </row>
    <row r="7" spans="1:8" ht="13.5" thickBot="1">
      <c r="A7"/>
      <c r="B7"/>
      <c r="C7"/>
      <c r="D7"/>
      <c r="E7" s="10"/>
      <c r="F7" s="9"/>
      <c r="G7"/>
      <c r="H7" s="10"/>
    </row>
    <row r="8" spans="1:9" ht="36.75" thickBot="1">
      <c r="A8" s="29" t="s">
        <v>1</v>
      </c>
      <c r="B8" s="28" t="s">
        <v>2</v>
      </c>
      <c r="C8" s="28" t="s">
        <v>9</v>
      </c>
      <c r="D8" s="30" t="s">
        <v>6</v>
      </c>
      <c r="E8" s="28" t="s">
        <v>10</v>
      </c>
      <c r="F8" s="28" t="s">
        <v>3</v>
      </c>
      <c r="G8" s="28" t="s">
        <v>4</v>
      </c>
      <c r="H8" s="31" t="s">
        <v>5</v>
      </c>
      <c r="I8" s="32"/>
    </row>
    <row r="9" spans="1:8" ht="38.25">
      <c r="A9" s="18">
        <v>1</v>
      </c>
      <c r="B9" s="82" t="s">
        <v>20</v>
      </c>
      <c r="C9" s="19" t="s">
        <v>23</v>
      </c>
      <c r="D9" s="19" t="s">
        <v>24</v>
      </c>
      <c r="E9" s="20">
        <v>150</v>
      </c>
      <c r="F9" s="76" t="s">
        <v>64</v>
      </c>
      <c r="G9" s="82" t="s">
        <v>22</v>
      </c>
      <c r="H9" s="71" t="s">
        <v>7</v>
      </c>
    </row>
    <row r="10" spans="1:8" ht="51">
      <c r="A10" s="6">
        <v>2</v>
      </c>
      <c r="B10" s="83"/>
      <c r="C10" s="21" t="s">
        <v>25</v>
      </c>
      <c r="D10" s="21" t="s">
        <v>26</v>
      </c>
      <c r="E10" s="22">
        <v>50</v>
      </c>
      <c r="F10" s="76"/>
      <c r="G10" s="83"/>
      <c r="H10" s="72"/>
    </row>
    <row r="11" spans="1:8" ht="38.25">
      <c r="A11" s="6">
        <v>3</v>
      </c>
      <c r="B11" s="83"/>
      <c r="C11" s="21" t="s">
        <v>27</v>
      </c>
      <c r="D11" s="21" t="s">
        <v>28</v>
      </c>
      <c r="E11" s="22">
        <v>150</v>
      </c>
      <c r="F11" s="76"/>
      <c r="G11" s="83"/>
      <c r="H11" s="72"/>
    </row>
    <row r="12" spans="1:8" ht="38.25">
      <c r="A12" s="6">
        <v>4</v>
      </c>
      <c r="B12" s="83"/>
      <c r="C12" s="21" t="s">
        <v>29</v>
      </c>
      <c r="D12" s="21" t="s">
        <v>30</v>
      </c>
      <c r="E12" s="22">
        <v>200</v>
      </c>
      <c r="F12" s="76"/>
      <c r="G12" s="83"/>
      <c r="H12" s="72"/>
    </row>
    <row r="13" spans="1:8" ht="38.25">
      <c r="A13" s="6">
        <v>5</v>
      </c>
      <c r="B13" s="83"/>
      <c r="C13" s="78" t="s">
        <v>31</v>
      </c>
      <c r="D13" s="21" t="s">
        <v>32</v>
      </c>
      <c r="E13" s="22">
        <v>203</v>
      </c>
      <c r="F13" s="76"/>
      <c r="G13" s="83"/>
      <c r="H13" s="72"/>
    </row>
    <row r="14" spans="1:8" ht="38.25">
      <c r="A14" s="6">
        <v>6</v>
      </c>
      <c r="B14" s="83"/>
      <c r="C14" s="79"/>
      <c r="D14" s="21" t="s">
        <v>32</v>
      </c>
      <c r="E14" s="22">
        <v>317</v>
      </c>
      <c r="F14" s="76"/>
      <c r="G14" s="83"/>
      <c r="H14" s="72"/>
    </row>
    <row r="15" spans="1:8" ht="38.25">
      <c r="A15" s="6">
        <v>7</v>
      </c>
      <c r="B15" s="83"/>
      <c r="C15" s="21" t="s">
        <v>33</v>
      </c>
      <c r="D15" s="21" t="s">
        <v>34</v>
      </c>
      <c r="E15" s="22">
        <v>250</v>
      </c>
      <c r="F15" s="76"/>
      <c r="G15" s="83"/>
      <c r="H15" s="72"/>
    </row>
    <row r="16" spans="1:8" ht="38.25">
      <c r="A16" s="6">
        <v>8</v>
      </c>
      <c r="B16" s="83"/>
      <c r="C16" s="21" t="s">
        <v>35</v>
      </c>
      <c r="D16" s="21" t="s">
        <v>36</v>
      </c>
      <c r="E16" s="22">
        <v>50</v>
      </c>
      <c r="F16" s="76"/>
      <c r="G16" s="83"/>
      <c r="H16" s="72"/>
    </row>
    <row r="17" spans="1:8" ht="38.25">
      <c r="A17" s="6">
        <v>9</v>
      </c>
      <c r="B17" s="83"/>
      <c r="C17" s="21" t="s">
        <v>37</v>
      </c>
      <c r="D17" s="21" t="s">
        <v>38</v>
      </c>
      <c r="E17" s="22">
        <v>2</v>
      </c>
      <c r="F17" s="76"/>
      <c r="G17" s="83"/>
      <c r="H17" s="72"/>
    </row>
    <row r="18" spans="1:8" ht="51">
      <c r="A18" s="6">
        <v>10</v>
      </c>
      <c r="B18" s="83"/>
      <c r="C18" s="21" t="s">
        <v>39</v>
      </c>
      <c r="D18" s="21" t="s">
        <v>40</v>
      </c>
      <c r="E18" s="22">
        <v>1</v>
      </c>
      <c r="F18" s="76"/>
      <c r="G18" s="83"/>
      <c r="H18" s="72"/>
    </row>
    <row r="19" spans="1:8" ht="26.25" thickBot="1">
      <c r="A19" s="11">
        <v>11</v>
      </c>
      <c r="B19" s="84"/>
      <c r="C19" s="23" t="s">
        <v>41</v>
      </c>
      <c r="D19" s="23" t="s">
        <v>42</v>
      </c>
      <c r="E19" s="24">
        <v>12.5</v>
      </c>
      <c r="F19" s="77"/>
      <c r="G19" s="84"/>
      <c r="H19" s="73"/>
    </row>
    <row r="20" spans="1:8" s="13" customFormat="1" ht="12.75">
      <c r="A20" s="80" t="s">
        <v>19</v>
      </c>
      <c r="B20" s="80"/>
      <c r="C20" s="81" t="str">
        <f>B9</f>
        <v>INVIPASTO</v>
      </c>
      <c r="D20" s="81"/>
      <c r="E20" s="81"/>
      <c r="F20" s="81"/>
      <c r="G20" s="17"/>
      <c r="H20" s="17"/>
    </row>
    <row r="21" ht="12.75">
      <c r="G21" s="12"/>
    </row>
    <row r="22" ht="12.75">
      <c r="F22" s="1"/>
    </row>
  </sheetData>
  <mergeCells count="12">
    <mergeCell ref="A20:B20"/>
    <mergeCell ref="C20:F20"/>
    <mergeCell ref="B9:B19"/>
    <mergeCell ref="G9:G19"/>
    <mergeCell ref="H9:H19"/>
    <mergeCell ref="A6:E6"/>
    <mergeCell ref="A1:H1"/>
    <mergeCell ref="A2:H2"/>
    <mergeCell ref="A4:D4"/>
    <mergeCell ref="A5:F5"/>
    <mergeCell ref="F9:F19"/>
    <mergeCell ref="C13:C14"/>
  </mergeCells>
  <printOptions horizontalCentered="1" verticalCentered="1"/>
  <pageMargins left="0.2755905511811024" right="0.15748031496062992" top="0.4330708661417323" bottom="0.2755905511811024" header="0" footer="0"/>
  <pageSetup fitToHeight="6" horizontalDpi="600" verticalDpi="6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="70" zoomScaleNormal="70" workbookViewId="0" topLeftCell="A1">
      <selection activeCell="G10" sqref="G10"/>
    </sheetView>
  </sheetViews>
  <sheetFormatPr defaultColWidth="11.421875" defaultRowHeight="12.75"/>
  <cols>
    <col min="1" max="1" width="4.00390625" style="13" bestFit="1" customWidth="1"/>
    <col min="2" max="2" width="15.140625" style="13" customWidth="1"/>
    <col min="3" max="3" width="25.28125" style="13" customWidth="1"/>
    <col min="4" max="4" width="21.8515625" style="13" customWidth="1"/>
    <col min="5" max="5" width="22.8515625" style="13" customWidth="1"/>
    <col min="6" max="6" width="51.421875" style="13" customWidth="1"/>
    <col min="7" max="7" width="16.8515625" style="13" customWidth="1"/>
    <col min="8" max="8" width="14.7109375" style="13" customWidth="1"/>
    <col min="9" max="9" width="36.00390625" style="13" customWidth="1"/>
    <col min="10" max="16384" width="11.421875" style="13" customWidth="1"/>
  </cols>
  <sheetData>
    <row r="1" spans="1:9" ht="15.75">
      <c r="A1" s="55" t="s">
        <v>18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spans="2:8" ht="12.75">
      <c r="B3" s="14"/>
      <c r="C3" s="14"/>
      <c r="D3" s="14"/>
      <c r="E3" s="14"/>
      <c r="F3" s="14"/>
      <c r="G3" s="14"/>
      <c r="H3" s="14"/>
    </row>
    <row r="4" spans="1:10" s="49" customFormat="1" ht="12.75">
      <c r="A4" s="74" t="s">
        <v>101</v>
      </c>
      <c r="B4" s="74"/>
      <c r="C4" s="74"/>
      <c r="D4" s="74"/>
      <c r="E4" s="74"/>
      <c r="F4" s="74"/>
      <c r="G4" s="14"/>
      <c r="H4" s="14"/>
      <c r="I4" s="14"/>
      <c r="J4" s="48"/>
    </row>
    <row r="5" spans="1:10" s="49" customFormat="1" ht="12.75">
      <c r="A5" s="74" t="s">
        <v>102</v>
      </c>
      <c r="B5" s="74"/>
      <c r="C5" s="74"/>
      <c r="D5" s="74"/>
      <c r="E5" s="74"/>
      <c r="F5" s="74"/>
      <c r="G5" s="74"/>
      <c r="H5" s="14"/>
      <c r="I5" s="14"/>
      <c r="J5" s="48"/>
    </row>
    <row r="6" spans="1:10" s="49" customFormat="1" ht="12.75">
      <c r="A6" s="25" t="s">
        <v>103</v>
      </c>
      <c r="B6" s="25"/>
      <c r="C6" s="25"/>
      <c r="D6" s="25"/>
      <c r="E6" s="25"/>
      <c r="F6" s="25"/>
      <c r="G6" s="25"/>
      <c r="H6" s="16" t="s">
        <v>104</v>
      </c>
      <c r="I6" s="25"/>
      <c r="J6" s="48"/>
    </row>
    <row r="7" ht="14.25" customHeight="1" thickBot="1"/>
    <row r="8" spans="1:9" s="44" customFormat="1" ht="11.25" customHeight="1">
      <c r="A8" s="64" t="s">
        <v>1</v>
      </c>
      <c r="B8" s="66" t="s">
        <v>11</v>
      </c>
      <c r="C8" s="68" t="s">
        <v>12</v>
      </c>
      <c r="D8" s="92" t="str">
        <f>4!D8</f>
        <v>INDICADORES CLAVES DE RENDIMIENTO</v>
      </c>
      <c r="E8" s="68" t="s">
        <v>66</v>
      </c>
      <c r="F8" s="66" t="s">
        <v>13</v>
      </c>
      <c r="G8" s="97" t="s">
        <v>14</v>
      </c>
      <c r="H8" s="98"/>
      <c r="I8" s="56" t="s">
        <v>15</v>
      </c>
    </row>
    <row r="9" spans="1:9" s="44" customFormat="1" ht="40.5" customHeight="1" thickBot="1">
      <c r="A9" s="65"/>
      <c r="B9" s="67"/>
      <c r="C9" s="69"/>
      <c r="D9" s="93"/>
      <c r="E9" s="69"/>
      <c r="F9" s="67"/>
      <c r="G9" s="62" t="s">
        <v>16</v>
      </c>
      <c r="H9" s="62" t="s">
        <v>17</v>
      </c>
      <c r="I9" s="57"/>
    </row>
    <row r="10" spans="1:10" ht="102" customHeight="1">
      <c r="A10" s="58">
        <v>1</v>
      </c>
      <c r="B10" s="95" t="s">
        <v>20</v>
      </c>
      <c r="C10" s="50" t="s">
        <v>65</v>
      </c>
      <c r="D10" s="50" t="s">
        <v>24</v>
      </c>
      <c r="E10" s="51">
        <v>150</v>
      </c>
      <c r="F10" s="59" t="s">
        <v>90</v>
      </c>
      <c r="G10" s="39">
        <v>1</v>
      </c>
      <c r="H10" s="39">
        <f>9/150</f>
        <v>0.06</v>
      </c>
      <c r="I10" s="46" t="s">
        <v>86</v>
      </c>
      <c r="J10" s="35"/>
    </row>
    <row r="11" spans="1:10" ht="123.75" customHeight="1">
      <c r="A11" s="42">
        <v>2</v>
      </c>
      <c r="B11" s="96"/>
      <c r="C11" s="41" t="s">
        <v>67</v>
      </c>
      <c r="D11" s="41" t="s">
        <v>26</v>
      </c>
      <c r="E11" s="52">
        <v>50</v>
      </c>
      <c r="F11" s="45" t="s">
        <v>100</v>
      </c>
      <c r="G11" s="33">
        <v>1</v>
      </c>
      <c r="H11" s="33">
        <v>0.6</v>
      </c>
      <c r="I11" s="34" t="s">
        <v>76</v>
      </c>
      <c r="J11" s="35"/>
    </row>
    <row r="12" spans="1:10" ht="109.5" customHeight="1">
      <c r="A12" s="42">
        <v>3</v>
      </c>
      <c r="B12" s="96"/>
      <c r="C12" s="41" t="s">
        <v>68</v>
      </c>
      <c r="D12" s="41" t="s">
        <v>28</v>
      </c>
      <c r="E12" s="52">
        <v>150</v>
      </c>
      <c r="F12" s="45" t="s">
        <v>91</v>
      </c>
      <c r="G12" s="33">
        <v>1</v>
      </c>
      <c r="H12" s="33">
        <v>1</v>
      </c>
      <c r="I12" s="34"/>
      <c r="J12" s="35"/>
    </row>
    <row r="13" spans="1:10" ht="129" customHeight="1">
      <c r="A13" s="42">
        <v>4</v>
      </c>
      <c r="B13" s="96"/>
      <c r="C13" s="41" t="s">
        <v>69</v>
      </c>
      <c r="D13" s="41" t="s">
        <v>30</v>
      </c>
      <c r="E13" s="52">
        <v>200</v>
      </c>
      <c r="F13" s="45" t="s">
        <v>105</v>
      </c>
      <c r="G13" s="33">
        <v>1</v>
      </c>
      <c r="H13" s="33">
        <v>3.62</v>
      </c>
      <c r="I13" s="36"/>
      <c r="J13" s="35"/>
    </row>
    <row r="14" spans="1:10" ht="38.25" customHeight="1">
      <c r="A14" s="42">
        <v>5</v>
      </c>
      <c r="B14" s="96"/>
      <c r="C14" s="87" t="s">
        <v>70</v>
      </c>
      <c r="D14" s="87" t="s">
        <v>32</v>
      </c>
      <c r="E14" s="86">
        <v>520</v>
      </c>
      <c r="F14" s="89" t="s">
        <v>106</v>
      </c>
      <c r="G14" s="90">
        <v>1</v>
      </c>
      <c r="H14" s="88">
        <f>324/520</f>
        <v>0.6230769230769231</v>
      </c>
      <c r="I14" s="85" t="s">
        <v>96</v>
      </c>
      <c r="J14" s="35"/>
    </row>
    <row r="15" spans="1:10" ht="108" customHeight="1">
      <c r="A15" s="42">
        <v>6</v>
      </c>
      <c r="B15" s="96"/>
      <c r="C15" s="87"/>
      <c r="D15" s="87"/>
      <c r="E15" s="86"/>
      <c r="F15" s="89"/>
      <c r="G15" s="90"/>
      <c r="H15" s="88"/>
      <c r="I15" s="85"/>
      <c r="J15" s="35"/>
    </row>
    <row r="16" spans="1:11" ht="104.25" customHeight="1">
      <c r="A16" s="42">
        <v>7</v>
      </c>
      <c r="B16" s="96"/>
      <c r="C16" s="41" t="s">
        <v>71</v>
      </c>
      <c r="D16" s="41" t="s">
        <v>34</v>
      </c>
      <c r="E16" s="52">
        <v>250</v>
      </c>
      <c r="F16" s="45" t="s">
        <v>92</v>
      </c>
      <c r="G16" s="33">
        <v>1</v>
      </c>
      <c r="H16" s="37">
        <f>103/250</f>
        <v>0.412</v>
      </c>
      <c r="I16" s="34" t="s">
        <v>75</v>
      </c>
      <c r="J16" s="35"/>
      <c r="K16" s="15"/>
    </row>
    <row r="17" spans="1:11" ht="63.75" customHeight="1">
      <c r="A17" s="42">
        <v>8</v>
      </c>
      <c r="B17" s="96"/>
      <c r="C17" s="41" t="s">
        <v>72</v>
      </c>
      <c r="D17" s="41" t="s">
        <v>36</v>
      </c>
      <c r="E17" s="52">
        <v>50</v>
      </c>
      <c r="F17" s="45" t="s">
        <v>97</v>
      </c>
      <c r="G17" s="33">
        <v>1</v>
      </c>
      <c r="H17" s="33">
        <v>0.2</v>
      </c>
      <c r="I17" s="53" t="s">
        <v>98</v>
      </c>
      <c r="J17" s="35"/>
      <c r="K17" s="15"/>
    </row>
    <row r="18" spans="1:10" ht="88.5" customHeight="1">
      <c r="A18" s="42">
        <v>9</v>
      </c>
      <c r="B18" s="96"/>
      <c r="C18" s="41" t="s">
        <v>73</v>
      </c>
      <c r="D18" s="41" t="s">
        <v>74</v>
      </c>
      <c r="E18" s="52">
        <v>2</v>
      </c>
      <c r="F18" s="45" t="s">
        <v>85</v>
      </c>
      <c r="G18" s="33">
        <v>1</v>
      </c>
      <c r="H18" s="33">
        <f>5/2</f>
        <v>2.5</v>
      </c>
      <c r="I18" s="38"/>
      <c r="J18" s="35"/>
    </row>
    <row r="19" spans="1:10" ht="63.75">
      <c r="A19" s="42">
        <v>10</v>
      </c>
      <c r="B19" s="96"/>
      <c r="C19" s="41" t="s">
        <v>39</v>
      </c>
      <c r="D19" s="41" t="s">
        <v>40</v>
      </c>
      <c r="E19" s="52">
        <v>1</v>
      </c>
      <c r="F19" s="45" t="s">
        <v>93</v>
      </c>
      <c r="G19" s="33">
        <v>1</v>
      </c>
      <c r="H19" s="33">
        <v>1</v>
      </c>
      <c r="I19" s="38"/>
      <c r="J19" s="35"/>
    </row>
    <row r="20" spans="1:10" ht="71.25" customHeight="1" thickBot="1">
      <c r="A20" s="43">
        <v>11</v>
      </c>
      <c r="B20" s="63"/>
      <c r="C20" s="47" t="s">
        <v>41</v>
      </c>
      <c r="D20" s="47" t="s">
        <v>42</v>
      </c>
      <c r="E20" s="54">
        <v>12.5</v>
      </c>
      <c r="F20" s="60" t="s">
        <v>94</v>
      </c>
      <c r="G20" s="40">
        <v>1</v>
      </c>
      <c r="H20" s="40">
        <f>6.38/12.5</f>
        <v>0.5104</v>
      </c>
      <c r="I20" s="61" t="s">
        <v>99</v>
      </c>
      <c r="J20" s="35"/>
    </row>
    <row r="21" spans="1:9" ht="12.75">
      <c r="A21" s="91" t="s">
        <v>19</v>
      </c>
      <c r="B21" s="91"/>
      <c r="C21" s="94" t="str">
        <f>B10</f>
        <v>INVIPASTO</v>
      </c>
      <c r="D21" s="94"/>
      <c r="E21" s="94"/>
      <c r="F21" s="94"/>
      <c r="G21" s="94"/>
      <c r="H21" s="70"/>
      <c r="I21" s="70"/>
    </row>
  </sheetData>
  <mergeCells count="22">
    <mergeCell ref="A1:I1"/>
    <mergeCell ref="A2:I2"/>
    <mergeCell ref="A4:F4"/>
    <mergeCell ref="I8:I9"/>
    <mergeCell ref="C8:C9"/>
    <mergeCell ref="G8:H8"/>
    <mergeCell ref="A21:B21"/>
    <mergeCell ref="A5:G5"/>
    <mergeCell ref="D8:D9"/>
    <mergeCell ref="C14:C15"/>
    <mergeCell ref="C21:G21"/>
    <mergeCell ref="B10:B20"/>
    <mergeCell ref="A8:A9"/>
    <mergeCell ref="B8:B9"/>
    <mergeCell ref="E8:E9"/>
    <mergeCell ref="F8:F9"/>
    <mergeCell ref="I14:I15"/>
    <mergeCell ref="E14:E15"/>
    <mergeCell ref="D14:D15"/>
    <mergeCell ref="H14:H15"/>
    <mergeCell ref="F14:F15"/>
    <mergeCell ref="G14:G15"/>
  </mergeCells>
  <printOptions horizontalCentered="1"/>
  <pageMargins left="0.15748031496062992" right="0.15748031496062992" top="0.7086614173228347" bottom="0.4330708661417323" header="0" footer="0"/>
  <pageSetup fitToHeight="4" horizontalDpi="600" verticalDpi="600" orientation="portrait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60" zoomScaleNormal="70" workbookViewId="0" topLeftCell="A1">
      <selection activeCell="B21" sqref="B21:C21"/>
    </sheetView>
  </sheetViews>
  <sheetFormatPr defaultColWidth="11.421875" defaultRowHeight="12.75"/>
  <cols>
    <col min="1" max="1" width="4.7109375" style="0" bestFit="1" customWidth="1"/>
    <col min="2" max="2" width="23.8515625" style="0" customWidth="1"/>
    <col min="3" max="3" width="18.28125" style="0" customWidth="1"/>
    <col min="4" max="4" width="13.28125" style="0" customWidth="1"/>
    <col min="5" max="5" width="16.140625" style="0" customWidth="1"/>
    <col min="6" max="6" width="16.421875" style="0" customWidth="1"/>
    <col min="7" max="7" width="11.57421875" style="0" bestFit="1" customWidth="1"/>
    <col min="8" max="8" width="14.421875" style="0" customWidth="1"/>
    <col min="9" max="9" width="13.421875" style="0" customWidth="1"/>
    <col min="10" max="10" width="13.28125" style="0" bestFit="1" customWidth="1"/>
    <col min="11" max="11" width="20.421875" style="0" customWidth="1"/>
  </cols>
  <sheetData>
    <row r="1" spans="1:9" ht="15">
      <c r="A1" s="99" t="s">
        <v>44</v>
      </c>
      <c r="B1" s="99"/>
      <c r="C1" s="99"/>
      <c r="D1" s="99"/>
      <c r="E1" s="99"/>
      <c r="F1" s="99"/>
      <c r="G1" s="99"/>
      <c r="H1" s="99"/>
      <c r="I1" s="99"/>
    </row>
    <row r="2" spans="1:9" ht="15">
      <c r="A2" s="99" t="s">
        <v>45</v>
      </c>
      <c r="B2" s="99"/>
      <c r="C2" s="99"/>
      <c r="D2" s="99"/>
      <c r="E2" s="99"/>
      <c r="F2" s="99"/>
      <c r="G2" s="99"/>
      <c r="H2" s="99"/>
      <c r="I2" s="99"/>
    </row>
    <row r="3" spans="1:13" ht="15">
      <c r="A3" s="100"/>
      <c r="B3" s="100"/>
      <c r="C3" s="100"/>
      <c r="D3" s="100"/>
      <c r="E3" s="100"/>
      <c r="F3" s="100"/>
      <c r="G3" s="100"/>
      <c r="H3" s="100"/>
      <c r="I3" s="100"/>
      <c r="J3" s="101"/>
      <c r="K3" s="101"/>
      <c r="L3" s="101"/>
      <c r="M3" s="101"/>
    </row>
    <row r="4" spans="1:13" ht="15">
      <c r="A4" s="102" t="s">
        <v>87</v>
      </c>
      <c r="B4" s="102"/>
      <c r="C4" s="102"/>
      <c r="D4" s="102"/>
      <c r="E4" s="102"/>
      <c r="F4" s="102"/>
      <c r="G4" s="102"/>
      <c r="H4" s="102"/>
      <c r="I4" s="100"/>
      <c r="J4" s="101"/>
      <c r="K4" s="101"/>
      <c r="L4" s="101"/>
      <c r="M4" s="101"/>
    </row>
    <row r="5" spans="1:13" ht="15">
      <c r="A5" s="102" t="s">
        <v>81</v>
      </c>
      <c r="B5" s="102"/>
      <c r="C5" s="102"/>
      <c r="D5" s="102"/>
      <c r="E5" s="102"/>
      <c r="F5" s="102"/>
      <c r="G5" s="102"/>
      <c r="H5" s="102"/>
      <c r="I5" s="102"/>
      <c r="J5" s="101"/>
      <c r="K5" s="101"/>
      <c r="L5" s="101"/>
      <c r="M5" s="101"/>
    </row>
    <row r="6" spans="1:13" ht="15">
      <c r="A6" s="102" t="s">
        <v>46</v>
      </c>
      <c r="B6" s="102"/>
      <c r="C6" s="102"/>
      <c r="D6" s="102"/>
      <c r="E6" s="102"/>
      <c r="F6" s="102"/>
      <c r="G6" s="102"/>
      <c r="H6" s="102"/>
      <c r="I6" s="100"/>
      <c r="J6" s="101"/>
      <c r="K6" s="101"/>
      <c r="L6" s="101"/>
      <c r="M6" s="101"/>
    </row>
    <row r="7" spans="1:13" ht="15">
      <c r="A7" s="103" t="s">
        <v>107</v>
      </c>
      <c r="B7" s="103"/>
      <c r="C7" s="103"/>
      <c r="D7" s="103"/>
      <c r="E7" s="103"/>
      <c r="F7" s="103"/>
      <c r="G7" s="103"/>
      <c r="H7" s="104"/>
      <c r="I7" s="105"/>
      <c r="J7" s="101"/>
      <c r="K7" s="101"/>
      <c r="L7" s="101"/>
      <c r="M7" s="101"/>
    </row>
    <row r="8" spans="1:13" ht="15.75" thickBot="1">
      <c r="A8" s="106"/>
      <c r="B8" s="106"/>
      <c r="C8" s="106"/>
      <c r="D8" s="106"/>
      <c r="E8" s="106"/>
      <c r="F8" s="106"/>
      <c r="G8" s="104"/>
      <c r="H8" s="104"/>
      <c r="I8" s="105"/>
      <c r="J8" s="101"/>
      <c r="K8" s="101"/>
      <c r="L8" s="101"/>
      <c r="M8" s="101"/>
    </row>
    <row r="9" spans="1:13" s="7" customFormat="1" ht="52.5" customHeight="1" thickBot="1">
      <c r="A9" s="107" t="s">
        <v>1</v>
      </c>
      <c r="B9" s="108" t="s">
        <v>47</v>
      </c>
      <c r="C9" s="108" t="s">
        <v>56</v>
      </c>
      <c r="D9" s="108" t="s">
        <v>3</v>
      </c>
      <c r="E9" s="108" t="s">
        <v>4</v>
      </c>
      <c r="F9" s="108" t="s">
        <v>5</v>
      </c>
      <c r="G9" s="108" t="s">
        <v>57</v>
      </c>
      <c r="H9" s="108" t="s">
        <v>58</v>
      </c>
      <c r="I9" s="108" t="s">
        <v>59</v>
      </c>
      <c r="J9" s="108" t="s">
        <v>60</v>
      </c>
      <c r="K9" s="109" t="s">
        <v>61</v>
      </c>
      <c r="L9" s="110"/>
      <c r="M9" s="110"/>
    </row>
    <row r="10" spans="1:13" ht="12.75">
      <c r="A10" s="111">
        <v>1</v>
      </c>
      <c r="B10" s="112" t="s">
        <v>108</v>
      </c>
      <c r="C10" s="95" t="s">
        <v>20</v>
      </c>
      <c r="D10" s="95" t="s">
        <v>43</v>
      </c>
      <c r="E10" s="95" t="s">
        <v>62</v>
      </c>
      <c r="F10" s="95" t="s">
        <v>7</v>
      </c>
      <c r="G10" s="113">
        <v>39527</v>
      </c>
      <c r="H10" s="113">
        <v>39813</v>
      </c>
      <c r="I10" s="95" t="s">
        <v>63</v>
      </c>
      <c r="J10" s="114">
        <v>295000000</v>
      </c>
      <c r="K10" s="115" t="s">
        <v>109</v>
      </c>
      <c r="L10" s="101"/>
      <c r="M10" s="101"/>
    </row>
    <row r="11" spans="1:13" ht="12.75">
      <c r="A11" s="116"/>
      <c r="B11" s="117"/>
      <c r="C11" s="96"/>
      <c r="D11" s="96"/>
      <c r="E11" s="96"/>
      <c r="F11" s="96"/>
      <c r="G11" s="118"/>
      <c r="H11" s="118"/>
      <c r="I11" s="96"/>
      <c r="J11" s="119"/>
      <c r="K11" s="120"/>
      <c r="L11" s="101"/>
      <c r="M11" s="101"/>
    </row>
    <row r="12" spans="1:13" ht="40.5" customHeight="1">
      <c r="A12" s="116"/>
      <c r="B12" s="117"/>
      <c r="C12" s="96"/>
      <c r="D12" s="96"/>
      <c r="E12" s="96"/>
      <c r="F12" s="96"/>
      <c r="G12" s="118"/>
      <c r="H12" s="118"/>
      <c r="I12" s="96"/>
      <c r="J12" s="121"/>
      <c r="K12" s="122"/>
      <c r="L12" s="101"/>
      <c r="M12" s="101"/>
    </row>
    <row r="13" spans="1:13" ht="12.75">
      <c r="A13" s="116">
        <v>2</v>
      </c>
      <c r="B13" s="117" t="s">
        <v>110</v>
      </c>
      <c r="C13" s="96"/>
      <c r="D13" s="96"/>
      <c r="E13" s="96"/>
      <c r="F13" s="96"/>
      <c r="G13" s="123">
        <f>G10</f>
        <v>39527</v>
      </c>
      <c r="H13" s="123">
        <v>39813</v>
      </c>
      <c r="I13" s="96"/>
      <c r="J13" s="124">
        <v>630000000</v>
      </c>
      <c r="K13" s="125" t="s">
        <v>111</v>
      </c>
      <c r="L13" s="101"/>
      <c r="M13" s="101"/>
    </row>
    <row r="14" spans="1:13" ht="62.25" customHeight="1">
      <c r="A14" s="116"/>
      <c r="B14" s="117"/>
      <c r="C14" s="96"/>
      <c r="D14" s="96"/>
      <c r="E14" s="96"/>
      <c r="F14" s="96"/>
      <c r="G14" s="126"/>
      <c r="H14" s="126"/>
      <c r="I14" s="96"/>
      <c r="J14" s="121"/>
      <c r="K14" s="122"/>
      <c r="L14" s="101"/>
      <c r="M14" s="101"/>
    </row>
    <row r="15" spans="1:13" ht="51">
      <c r="A15" s="127">
        <v>3</v>
      </c>
      <c r="B15" s="128" t="s">
        <v>88</v>
      </c>
      <c r="C15" s="96"/>
      <c r="D15" s="96"/>
      <c r="E15" s="96"/>
      <c r="F15" s="96"/>
      <c r="G15" s="129">
        <v>39541</v>
      </c>
      <c r="H15" s="129">
        <v>39813</v>
      </c>
      <c r="I15" s="96"/>
      <c r="J15" s="130">
        <v>200000000</v>
      </c>
      <c r="K15" s="131" t="s">
        <v>112</v>
      </c>
      <c r="L15" s="101"/>
      <c r="M15" s="101"/>
    </row>
    <row r="16" spans="1:13" ht="89.25">
      <c r="A16" s="127">
        <v>4</v>
      </c>
      <c r="B16" s="128" t="s">
        <v>89</v>
      </c>
      <c r="C16" s="96"/>
      <c r="D16" s="96"/>
      <c r="E16" s="96"/>
      <c r="F16" s="96"/>
      <c r="G16" s="129">
        <f>G13</f>
        <v>39527</v>
      </c>
      <c r="H16" s="129">
        <v>39813</v>
      </c>
      <c r="I16" s="96"/>
      <c r="J16" s="130">
        <v>100000000</v>
      </c>
      <c r="K16" s="131" t="s">
        <v>34</v>
      </c>
      <c r="L16" s="101"/>
      <c r="M16" s="101"/>
    </row>
    <row r="17" spans="1:13" ht="38.25">
      <c r="A17" s="127">
        <v>5</v>
      </c>
      <c r="B17" s="128" t="s">
        <v>113</v>
      </c>
      <c r="C17" s="96"/>
      <c r="D17" s="96"/>
      <c r="E17" s="96"/>
      <c r="F17" s="96"/>
      <c r="G17" s="129">
        <f>G16</f>
        <v>39527</v>
      </c>
      <c r="H17" s="129">
        <v>39813</v>
      </c>
      <c r="I17" s="96"/>
      <c r="J17" s="130">
        <v>250000000</v>
      </c>
      <c r="K17" s="131" t="s">
        <v>36</v>
      </c>
      <c r="L17" s="101"/>
      <c r="M17" s="101"/>
    </row>
    <row r="18" spans="1:13" ht="51">
      <c r="A18" s="127">
        <v>6</v>
      </c>
      <c r="B18" s="128" t="s">
        <v>53</v>
      </c>
      <c r="C18" s="96"/>
      <c r="D18" s="96"/>
      <c r="E18" s="96"/>
      <c r="F18" s="96"/>
      <c r="G18" s="129">
        <f>G17</f>
        <v>39527</v>
      </c>
      <c r="H18" s="129">
        <v>39813</v>
      </c>
      <c r="I18" s="96"/>
      <c r="J18" s="130">
        <v>60000000</v>
      </c>
      <c r="K18" s="131" t="s">
        <v>38</v>
      </c>
      <c r="L18" s="101"/>
      <c r="M18" s="101"/>
    </row>
    <row r="19" spans="1:13" ht="25.5">
      <c r="A19" s="127">
        <v>7</v>
      </c>
      <c r="B19" s="128" t="s">
        <v>54</v>
      </c>
      <c r="C19" s="96"/>
      <c r="D19" s="96"/>
      <c r="E19" s="96"/>
      <c r="F19" s="96"/>
      <c r="G19" s="129">
        <v>39608</v>
      </c>
      <c r="H19" s="129">
        <v>39813</v>
      </c>
      <c r="I19" s="96"/>
      <c r="J19" s="130">
        <v>0</v>
      </c>
      <c r="K19" s="131" t="s">
        <v>40</v>
      </c>
      <c r="L19" s="101"/>
      <c r="M19" s="101"/>
    </row>
    <row r="20" spans="1:13" ht="39" thickBot="1">
      <c r="A20" s="132">
        <v>8</v>
      </c>
      <c r="B20" s="23" t="s">
        <v>95</v>
      </c>
      <c r="C20" s="63"/>
      <c r="D20" s="63"/>
      <c r="E20" s="63"/>
      <c r="F20" s="63"/>
      <c r="G20" s="133">
        <v>39480</v>
      </c>
      <c r="H20" s="133">
        <v>39813</v>
      </c>
      <c r="I20" s="63"/>
      <c r="J20" s="134">
        <v>60000000</v>
      </c>
      <c r="K20" s="135" t="s">
        <v>42</v>
      </c>
      <c r="L20" s="101"/>
      <c r="M20" s="101"/>
    </row>
    <row r="21" spans="1:13" ht="12.75">
      <c r="A21" s="101"/>
      <c r="B21" s="136" t="s">
        <v>19</v>
      </c>
      <c r="C21" s="101" t="s">
        <v>20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2.7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12.7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12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ht="12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3" ht="12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ht="12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3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3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ht="12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</sheetData>
  <mergeCells count="19">
    <mergeCell ref="K10:K12"/>
    <mergeCell ref="K13:K14"/>
    <mergeCell ref="B13:B14"/>
    <mergeCell ref="A13:A14"/>
    <mergeCell ref="H10:H12"/>
    <mergeCell ref="C10:C20"/>
    <mergeCell ref="D10:D20"/>
    <mergeCell ref="E10:E20"/>
    <mergeCell ref="F10:F20"/>
    <mergeCell ref="A1:I1"/>
    <mergeCell ref="A2:I2"/>
    <mergeCell ref="I10:I20"/>
    <mergeCell ref="J10:J12"/>
    <mergeCell ref="J13:J14"/>
    <mergeCell ref="G13:G14"/>
    <mergeCell ref="H13:H14"/>
    <mergeCell ref="B10:B12"/>
    <mergeCell ref="A10:A12"/>
    <mergeCell ref="G10:G12"/>
  </mergeCells>
  <printOptions horizontalCentered="1"/>
  <pageMargins left="0.2362204724409449" right="0.15748031496062992" top="0.5118110236220472" bottom="0.2755905511811024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7"/>
  <sheetViews>
    <sheetView tabSelected="1" view="pageBreakPreview" zoomScale="60" zoomScaleNormal="70" workbookViewId="0" topLeftCell="A7">
      <selection activeCell="D11" sqref="D11:D18"/>
    </sheetView>
  </sheetViews>
  <sheetFormatPr defaultColWidth="11.421875" defaultRowHeight="12.75"/>
  <cols>
    <col min="1" max="1" width="2.8515625" style="0" customWidth="1"/>
    <col min="2" max="2" width="28.8515625" style="0" customWidth="1"/>
    <col min="3" max="3" width="15.7109375" style="0" customWidth="1"/>
    <col min="4" max="4" width="16.140625" style="0" customWidth="1"/>
    <col min="5" max="5" width="45.28125" style="0" customWidth="1"/>
    <col min="6" max="6" width="14.28125" style="0" customWidth="1"/>
    <col min="7" max="7" width="14.8515625" style="0" customWidth="1"/>
    <col min="8" max="8" width="13.7109375" style="0" customWidth="1"/>
    <col min="9" max="9" width="29.57421875" style="0" customWidth="1"/>
  </cols>
  <sheetData>
    <row r="1" spans="1:11" ht="15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137"/>
      <c r="K1" s="137"/>
    </row>
    <row r="2" spans="1:11" ht="15">
      <c r="A2" s="99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9" ht="15">
      <c r="A3" s="26"/>
      <c r="B3" s="26"/>
      <c r="C3" s="26"/>
      <c r="D3" s="26"/>
      <c r="E3" s="26"/>
      <c r="F3" s="26"/>
      <c r="G3" s="26"/>
      <c r="H3" s="26"/>
      <c r="I3" s="26"/>
    </row>
    <row r="4" spans="1:9" ht="15">
      <c r="A4" s="138" t="s">
        <v>114</v>
      </c>
      <c r="B4" s="138"/>
      <c r="C4" s="138"/>
      <c r="D4" s="138"/>
      <c r="E4" s="27"/>
      <c r="F4" s="27"/>
      <c r="G4" s="27"/>
      <c r="H4" s="27"/>
      <c r="I4" s="26"/>
    </row>
    <row r="5" spans="1:9" ht="15">
      <c r="A5" s="138" t="s">
        <v>115</v>
      </c>
      <c r="B5" s="138"/>
      <c r="C5" s="138"/>
      <c r="D5" s="138"/>
      <c r="E5" s="27"/>
      <c r="F5" s="27"/>
      <c r="G5" s="27"/>
      <c r="H5" s="27"/>
      <c r="I5" s="27"/>
    </row>
    <row r="6" spans="1:11" ht="15">
      <c r="A6" s="139" t="s">
        <v>46</v>
      </c>
      <c r="B6" s="139"/>
      <c r="C6" s="139"/>
      <c r="D6" s="139"/>
      <c r="E6" s="102"/>
      <c r="F6" s="102"/>
      <c r="G6" s="102"/>
      <c r="H6" s="102"/>
      <c r="I6" s="100"/>
      <c r="J6" s="101"/>
      <c r="K6" s="101"/>
    </row>
    <row r="7" spans="1:11" ht="15">
      <c r="A7" s="139" t="s">
        <v>107</v>
      </c>
      <c r="B7" s="139"/>
      <c r="C7" s="139"/>
      <c r="D7" s="139"/>
      <c r="E7" s="103"/>
      <c r="F7" s="103"/>
      <c r="G7" s="103"/>
      <c r="H7" s="104"/>
      <c r="I7" s="105"/>
      <c r="J7" s="101"/>
      <c r="K7" s="101"/>
    </row>
    <row r="8" spans="1:11" ht="15.75" thickBot="1">
      <c r="A8" s="106"/>
      <c r="B8" s="106"/>
      <c r="C8" s="106"/>
      <c r="D8" s="106"/>
      <c r="E8" s="106"/>
      <c r="F8" s="106"/>
      <c r="G8" s="104"/>
      <c r="H8" s="104"/>
      <c r="I8" s="105"/>
      <c r="J8" s="101"/>
      <c r="K8" s="101"/>
    </row>
    <row r="9" spans="1:11" s="44" customFormat="1" ht="11.25">
      <c r="A9" s="140" t="s">
        <v>1</v>
      </c>
      <c r="B9" s="141" t="s">
        <v>47</v>
      </c>
      <c r="C9" s="141" t="s">
        <v>2</v>
      </c>
      <c r="D9" s="141" t="s">
        <v>4</v>
      </c>
      <c r="E9" s="141" t="s">
        <v>48</v>
      </c>
      <c r="F9" s="141" t="s">
        <v>14</v>
      </c>
      <c r="G9" s="141"/>
      <c r="H9" s="141"/>
      <c r="I9" s="142" t="s">
        <v>49</v>
      </c>
      <c r="J9" s="143"/>
      <c r="K9" s="143"/>
    </row>
    <row r="10" spans="1:11" s="44" customFormat="1" ht="34.5" thickBot="1">
      <c r="A10" s="144"/>
      <c r="B10" s="145"/>
      <c r="C10" s="145"/>
      <c r="D10" s="146"/>
      <c r="E10" s="146"/>
      <c r="F10" s="147" t="s">
        <v>50</v>
      </c>
      <c r="G10" s="147" t="s">
        <v>51</v>
      </c>
      <c r="H10" s="147" t="s">
        <v>52</v>
      </c>
      <c r="I10" s="148"/>
      <c r="J10" s="143"/>
      <c r="K10" s="143"/>
    </row>
    <row r="11" spans="1:11" ht="89.25">
      <c r="A11" s="149">
        <v>1</v>
      </c>
      <c r="B11" s="150" t="s">
        <v>116</v>
      </c>
      <c r="C11" s="95" t="s">
        <v>20</v>
      </c>
      <c r="D11" s="95" t="s">
        <v>62</v>
      </c>
      <c r="E11" s="59" t="s">
        <v>117</v>
      </c>
      <c r="F11" s="39">
        <v>1</v>
      </c>
      <c r="G11" s="39">
        <v>1</v>
      </c>
      <c r="H11" s="151">
        <v>1</v>
      </c>
      <c r="I11" s="46" t="s">
        <v>77</v>
      </c>
      <c r="J11" s="101"/>
      <c r="K11" s="101"/>
    </row>
    <row r="12" spans="1:11" ht="89.25">
      <c r="A12" s="127">
        <v>2</v>
      </c>
      <c r="B12" s="128" t="s">
        <v>118</v>
      </c>
      <c r="C12" s="96"/>
      <c r="D12" s="96"/>
      <c r="E12" s="45" t="s">
        <v>119</v>
      </c>
      <c r="F12" s="33">
        <v>1</v>
      </c>
      <c r="G12" s="33">
        <v>1</v>
      </c>
      <c r="H12" s="152">
        <v>1</v>
      </c>
      <c r="I12" s="153"/>
      <c r="J12" s="101"/>
      <c r="K12" s="101"/>
    </row>
    <row r="13" spans="1:11" ht="89.25">
      <c r="A13" s="127">
        <v>3</v>
      </c>
      <c r="B13" s="128" t="s">
        <v>88</v>
      </c>
      <c r="C13" s="96"/>
      <c r="D13" s="96"/>
      <c r="E13" s="45" t="s">
        <v>120</v>
      </c>
      <c r="F13" s="33">
        <v>1</v>
      </c>
      <c r="G13" s="33">
        <v>1</v>
      </c>
      <c r="H13" s="33">
        <v>1</v>
      </c>
      <c r="I13" s="153"/>
      <c r="J13" s="101"/>
      <c r="K13" s="101"/>
    </row>
    <row r="14" spans="1:11" ht="76.5">
      <c r="A14" s="127">
        <v>4</v>
      </c>
      <c r="B14" s="128" t="s">
        <v>121</v>
      </c>
      <c r="C14" s="96"/>
      <c r="D14" s="96"/>
      <c r="E14" s="45" t="s">
        <v>122</v>
      </c>
      <c r="F14" s="33">
        <v>1</v>
      </c>
      <c r="G14" s="33">
        <v>1</v>
      </c>
      <c r="H14" s="33">
        <v>1</v>
      </c>
      <c r="I14" s="153"/>
      <c r="J14" s="101"/>
      <c r="K14" s="101"/>
    </row>
    <row r="15" spans="1:11" ht="76.5">
      <c r="A15" s="127">
        <v>5</v>
      </c>
      <c r="B15" s="128" t="s">
        <v>113</v>
      </c>
      <c r="C15" s="96"/>
      <c r="D15" s="96"/>
      <c r="E15" s="45" t="s">
        <v>123</v>
      </c>
      <c r="F15" s="33">
        <v>1</v>
      </c>
      <c r="G15" s="33">
        <v>1</v>
      </c>
      <c r="H15" s="33">
        <v>0.416</v>
      </c>
      <c r="I15" s="153"/>
      <c r="J15" s="101"/>
      <c r="K15" s="101"/>
    </row>
    <row r="16" spans="1:11" ht="63.75">
      <c r="A16" s="127">
        <v>6</v>
      </c>
      <c r="B16" s="128" t="s">
        <v>53</v>
      </c>
      <c r="C16" s="96"/>
      <c r="D16" s="96"/>
      <c r="E16" s="41" t="s">
        <v>78</v>
      </c>
      <c r="F16" s="33">
        <v>1</v>
      </c>
      <c r="G16" s="33">
        <v>1</v>
      </c>
      <c r="H16" s="33">
        <v>1</v>
      </c>
      <c r="I16" s="153"/>
      <c r="J16" s="101"/>
      <c r="K16" s="101"/>
    </row>
    <row r="17" spans="1:11" ht="38.25">
      <c r="A17" s="127">
        <v>7</v>
      </c>
      <c r="B17" s="128" t="s">
        <v>54</v>
      </c>
      <c r="C17" s="96"/>
      <c r="D17" s="96"/>
      <c r="E17" s="41" t="s">
        <v>82</v>
      </c>
      <c r="F17" s="33">
        <v>1</v>
      </c>
      <c r="G17" s="33">
        <v>1</v>
      </c>
      <c r="H17" s="33">
        <v>1</v>
      </c>
      <c r="I17" s="153"/>
      <c r="J17" s="101"/>
      <c r="K17" s="101"/>
    </row>
    <row r="18" spans="1:11" ht="39" thickBot="1">
      <c r="A18" s="132">
        <v>8</v>
      </c>
      <c r="B18" s="23" t="s">
        <v>55</v>
      </c>
      <c r="C18" s="63"/>
      <c r="D18" s="63"/>
      <c r="E18" s="47" t="s">
        <v>79</v>
      </c>
      <c r="F18" s="40">
        <v>1</v>
      </c>
      <c r="G18" s="40">
        <v>1</v>
      </c>
      <c r="H18" s="40">
        <v>0.51</v>
      </c>
      <c r="I18" s="154"/>
      <c r="J18" s="101"/>
      <c r="K18" s="101"/>
    </row>
    <row r="19" spans="1:11" ht="12.75">
      <c r="A19" s="101"/>
      <c r="B19" s="136" t="s">
        <v>19</v>
      </c>
      <c r="C19" s="101" t="s">
        <v>20</v>
      </c>
      <c r="D19" s="101"/>
      <c r="E19" s="101"/>
      <c r="F19" s="101"/>
      <c r="G19" s="101"/>
      <c r="H19" s="101"/>
      <c r="I19" s="101"/>
      <c r="J19" s="101"/>
      <c r="K19" s="101"/>
    </row>
    <row r="20" spans="1:11" ht="12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12.7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12.7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12.7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ht="12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ht="12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ht="12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ht="12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2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12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ht="12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1:11" ht="12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ht="12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2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11" ht="12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1" ht="12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1:11" ht="12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 ht="12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1" ht="12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12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ht="12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ht="12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ht="12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 ht="12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1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1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1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1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1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1:11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1:11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1:11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1:11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1:11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1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1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1:11" ht="12.7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11" ht="12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1:11" ht="12.7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1:11" ht="12.7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1:11" ht="12.7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1:11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1:11" ht="12.7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1:11" ht="12.7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1:11" ht="12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11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1:11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1:11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1:11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1:11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1:11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1:11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1:11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1:11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1:11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1:11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1:11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1:11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1:11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1:11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1:11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1:11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1:11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1:11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1:11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1:11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1:11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1:11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1:11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1:11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1:11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1:11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1:11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1:11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1:11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1:11" ht="12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1:11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1:11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1:11" ht="12.7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1:11" ht="12.7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1:11" ht="12.7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1:11" ht="12.7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1" ht="12.7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1:11" ht="12.7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1:11" ht="12.7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1:11" ht="12.7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1:11" ht="12.7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1:11" ht="12.7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1:11" ht="12.7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1:11" ht="12.7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1:11" ht="12.7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1:11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1:11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1:11" ht="12.7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1:11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1:11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1:11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1:11" ht="12.7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1:11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1:11" ht="12.7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</row>
    <row r="138" spans="1:11" ht="12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</row>
    <row r="139" spans="1:11" ht="12.7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</row>
    <row r="140" spans="1:11" ht="12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</row>
    <row r="141" spans="1:11" ht="12.7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</row>
    <row r="142" spans="1:11" ht="12.7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</row>
    <row r="143" spans="1:11" ht="12.7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1:11" ht="12.7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1:11" ht="12.7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</row>
    <row r="146" spans="1:11" ht="12.7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</row>
    <row r="147" spans="1:11" ht="12.7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</row>
  </sheetData>
  <mergeCells count="16">
    <mergeCell ref="D11:D18"/>
    <mergeCell ref="C11:C18"/>
    <mergeCell ref="A1:I1"/>
    <mergeCell ref="A2:I2"/>
    <mergeCell ref="A5:D5"/>
    <mergeCell ref="A6:D6"/>
    <mergeCell ref="A7:D7"/>
    <mergeCell ref="J2:K2"/>
    <mergeCell ref="A9:A10"/>
    <mergeCell ref="B9:B10"/>
    <mergeCell ref="C9:C10"/>
    <mergeCell ref="D9:D10"/>
    <mergeCell ref="E9:E10"/>
    <mergeCell ref="F9:H9"/>
    <mergeCell ref="I9:I10"/>
    <mergeCell ref="A4:D4"/>
  </mergeCells>
  <printOptions/>
  <pageMargins left="0.26" right="0.31496062992125984" top="0.5905511811023623" bottom="0.35433070866141736" header="0" footer="0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PASTO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HERNAN ROSERO E.</dc:creator>
  <cp:keywords/>
  <dc:description/>
  <cp:lastModifiedBy>planeacion04</cp:lastModifiedBy>
  <cp:lastPrinted>2009-02-26T19:36:36Z</cp:lastPrinted>
  <dcterms:created xsi:type="dcterms:W3CDTF">2005-12-21T23:45:17Z</dcterms:created>
  <dcterms:modified xsi:type="dcterms:W3CDTF">2009-02-26T19:36:43Z</dcterms:modified>
  <cp:category/>
  <cp:version/>
  <cp:contentType/>
  <cp:contentStatus/>
</cp:coreProperties>
</file>