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1">'4A'!$A$1:$I$20</definedName>
    <definedName name="MARIA" localSheetId="0">'4'!#REF!</definedName>
    <definedName name="_xlnm.Print_Titles" localSheetId="3">'11a'!$9:$10</definedName>
    <definedName name="_xlnm.Print_Titles" localSheetId="0">'4'!$8:$8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<sst xmlns="http://schemas.openxmlformats.org/spreadsheetml/2006/main" count="145" uniqueCount="99">
  <si>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</si>
  <si>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</si>
  <si>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</si>
  <si>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</si>
  <si>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</si>
  <si>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</si>
  <si>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</si>
  <si>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</si>
  <si>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</si>
  <si>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</si>
  <si>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</si>
  <si>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</si>
  <si>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</si>
  <si>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</si>
  <si>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</si>
  <si>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</si>
  <si>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</si>
  <si>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</si>
  <si>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</si>
  <si>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</si>
  <si>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</si>
  <si>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</si>
  <si>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</si>
  <si>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</si>
  <si>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t>Secretaría de Gestión y Saneamiento Ambiental.</t>
  </si>
  <si>
    <t>Hugo Ramiro Rosero - Secretarío de Gestión y Saneamiento Ambiental.</t>
  </si>
  <si>
    <r>
      <t>PROGRAMA</t>
    </r>
    <r>
      <rPr>
        <sz val="10"/>
        <rFont val="Arial"/>
        <family val="0"/>
      </rPr>
      <t>:  Gestión integral de resíduos sólidos</t>
    </r>
  </si>
  <si>
    <r>
      <t>PROGRAMA</t>
    </r>
    <r>
      <rPr>
        <sz val="10"/>
        <rFont val="Arial"/>
        <family val="0"/>
      </rPr>
      <t>: Gestión integral de resíduos sólidos</t>
    </r>
  </si>
  <si>
    <t>Se implementará una nueva escombrera municipal.</t>
  </si>
  <si>
    <t>Nueva escombrera municipal implementada.</t>
  </si>
  <si>
    <t xml:space="preserve">Se fortalecerá empresarialmente a  5 grupos de recicladores  existentes </t>
  </si>
  <si>
    <t>Grupos de recicladores fortalecidos empresarialmente.</t>
  </si>
  <si>
    <t>Se implementará 1 programa interinstitucional de  cultura ciudadana enfocado al manejo integral de los residuos sólidos.</t>
  </si>
  <si>
    <t>Programa interinstitucional   de cultura ciudadana enfocado al manejo integral de los residuos sólidos implementado.</t>
  </si>
  <si>
    <t>Se recolectará y dispondrá adecuadamente el 100% (220 toneladas mes) de los residuos sólidos domésticos generados por el municipio de Pasto en la zona urbana.</t>
  </si>
  <si>
    <t>Porcentaje de residuos sólidos domésticos generados en la zona urbana manejados integralmente.</t>
  </si>
  <si>
    <t>Se acompañará al 20% de las Instituciones Educativas Públicas  para que incluyan la temática del manejo de residuos sólidos en su formación ambiental  dentro de los Proyectos ambientales escolares  - PRAES.</t>
  </si>
  <si>
    <t>Porcentaje de Instituciones Educativas Públicas acompañadas que incluyan la temática del manejo de residuos sólidos en sus PRAES</t>
  </si>
  <si>
    <t>Se aprovechará como mínimo el 12% de los residuos sólidos orgánicos generados en el Municipio de pasto hasta lograr los porcentajes indicativos del plan   de gestión de residuos sólidos.</t>
  </si>
  <si>
    <t>Porcentaje de residuos sólidos orgánicos  aprovechados.</t>
  </si>
  <si>
    <t>Se aprovechará como minimo12% de los residuos sólidos inorgánicos generados en el Municipio. pasto hasta lograr los porcentajes indicativos del plan   de gestión de residuos sólidos.</t>
  </si>
  <si>
    <t>Porcentaje de residuos sólidos inorgánicos totales aprovechados.</t>
  </si>
  <si>
    <t>Se implementará 5 comités de Desarrollo y Control Social para  la veeduría en la prestación del servicio de aseo.</t>
  </si>
  <si>
    <t xml:space="preserve">Comités de desarrollo y control social implementados. </t>
  </si>
  <si>
    <t>Se implementará en el 50% de las cabeceras corregimentales procesos para la gestión adecuada de residuos sólidos.</t>
  </si>
  <si>
    <t>Porcentaje de cabeceras corregimentales que implementan procesos de gestión adecuada de residuos sólidos.</t>
  </si>
  <si>
    <t>Se recolectará y se dispondrá adecuadamente el 100% de escombros depositados clandestinamente en espacios públicos de la ciudad de Pasto.</t>
  </si>
  <si>
    <t>Porcentaje de escombros recolectados y depositados adecuadamente</t>
  </si>
  <si>
    <t>Se implementara un sistema de tratamiento que remueva el 80% de la carga contaminante de los lixiviados generados  por el relleno sanitario</t>
  </si>
  <si>
    <t>Porcentaje de remoción  de carga contaminante de los lixiviados generados  por el relleno sanitario</t>
  </si>
  <si>
    <t>SGP - Recursos propios - Recursos de crédito.</t>
  </si>
  <si>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</si>
  <si>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</si>
  <si>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</si>
  <si>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</si>
  <si>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</si>
  <si>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</si>
  <si>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</si>
  <si>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</si>
  <si>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</si>
  <si>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</si>
  <si>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</si>
  <si>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r>
      <t xml:space="preserve">PERIODO INFORMADO:    </t>
    </r>
    <r>
      <rPr>
        <sz val="10"/>
        <rFont val="Arial"/>
        <family val="2"/>
      </rPr>
      <t>2008</t>
    </r>
  </si>
  <si>
    <t>PERIODO INFORMADO:    2008</t>
  </si>
  <si>
    <t>ÁREAS INVOLUCRADAS</t>
  </si>
  <si>
    <t>FECHA INICIO</t>
  </si>
  <si>
    <t>FECHA TERMINACIÓN</t>
  </si>
  <si>
    <t>LUGAR DE EJECUCIÓN</t>
  </si>
  <si>
    <t>CUANTÍA DEL PROYECTO</t>
  </si>
  <si>
    <t>INDICADORES DE RENDIMIENTO</t>
  </si>
  <si>
    <t xml:space="preserve">Nueva escombrera municipal implementada.Proyecto para el aprovechamiento de los escombros depositados  en la escombrera implementado.
Grupos de recicladores fortalecidos empresarialmente.
Programa interinstitucional   de cultura ciudadana enfocado al manejo integral de los residuos sólidos implementado.
Porcentaje de residuos sólidos domésticos generados en la zona urbana manejados integralmente.
Porcentaje de Instituciones Educativas Públicas acompañadas que incluyan la temática del manejo de residuos sólidos en sus PRAES
Porcentaje de usuarios  del servicio de aseo que realizan  separación en la fuente.
Porcentaje de grandes generadores  que separen y almacenen adecuadamente los residuos sólidos generados en la fuente.
Porcentaje de usuarios residenciales y pequeños generadores que separan  y almacenan adecuadamente los residuos sólidos generados en la fuente.
Porcentaje de residuos sólidos orgánicos  aprovechados.
</t>
  </si>
  <si>
    <t>Porcentaje de residuos sólidos inorgánicos totales aprovechados.
Porcentaje de envases de agroquímicos manejados de forma integral en su recolección y disposición.
Comités de desarrollo y control social implementados. Porcentaje de cabeceras corregimentales que implementan procesos de gestión adecuada de residuos sólidos.
Porcentaje de escombros recolectados y depositados adecuadamente
Porcentaje de remoción  de carga contaminante de los lixiviados generados  por el relleno sanitario</t>
  </si>
  <si>
    <t>Recursos propios - SGP</t>
  </si>
  <si>
    <t>Ign Hugo Ramiro Rosero Ortiz - Secretaría de Gestión y Saneamiento Ambiental.</t>
  </si>
  <si>
    <t>Pasto.</t>
  </si>
  <si>
    <t>Para el año 2009, se tecnificará el proceso de compostaje y asumentará la producción de abono orgánico, a utilizarse en el mantenimiento de zonas verdes, separadores y parques de la ciudad.</t>
  </si>
  <si>
    <t>Se aprovechará como minimo12% (158 ton mes) de los residuos sólidos inorgánicos generados en el Municipio. pasto hasta lograr los porcentajes indicativos del plan   de gestión de residuos sólidos.</t>
  </si>
  <si>
    <t xml:space="preserve">4% (6,32 Ton/ mes) </t>
  </si>
  <si>
    <r>
      <t>MEDIOS DE VERIFICACION</t>
    </r>
    <r>
      <rPr>
        <sz val="10"/>
        <rFont val="Arial"/>
        <family val="2"/>
      </rPr>
      <t xml:space="preserve">: estudio
</t>
    </r>
    <r>
      <rPr>
        <b/>
        <sz val="10"/>
        <rFont val="Arial"/>
        <family val="2"/>
      </rPr>
      <t>RESULTADOS</t>
    </r>
    <r>
      <rPr>
        <sz val="10"/>
        <rFont val="Arial"/>
        <family val="2"/>
      </rPr>
      <t>:  Implementación de un emisario final (Tubería)  para la conducción de lixiviados tratados desde el Relleno Sanitario Antanas hasta el punto autorizado por Corponariño.</t>
    </r>
  </si>
  <si>
    <t>4% (183)</t>
  </si>
  <si>
    <r>
      <t>MEDIOS DE VERIFICACION</t>
    </r>
    <r>
      <rPr>
        <sz val="10"/>
        <rFont val="Arial"/>
        <family val="2"/>
      </rPr>
      <t xml:space="preserve">: Contrato, documento (Estudios de factibilidad), informes seguimiento, material fotográfico 
</t>
    </r>
    <r>
      <rPr>
        <b/>
        <sz val="10"/>
        <rFont val="Arial"/>
        <family val="2"/>
      </rPr>
      <t>RESULTADOS</t>
    </r>
    <r>
      <rPr>
        <sz val="10"/>
        <rFont val="Arial"/>
        <family val="2"/>
      </rPr>
      <t>:  Selección de lote para escombrera en Catambuco. Se realizó el Plan de Manejo ambiental (PMA) que contiene estudio geomorfológico y sísmico, levantamiento topográfico, volúmenes de almacenamiento, diseños de obras de arte, estructuras y presupuesto general.</t>
    </r>
  </si>
  <si>
    <r>
      <t>MEDIOS DE VERIFICACION</t>
    </r>
    <r>
      <rPr>
        <sz val="10"/>
        <rFont val="Arial"/>
        <family val="2"/>
      </rPr>
      <t xml:space="preserve">: comodato de materiales cooperativa COORPRAGA, contratos proovedores, informes ing. Mauricio Enriquez
</t>
    </r>
    <r>
      <rPr>
        <b/>
        <sz val="10"/>
        <rFont val="Arial"/>
        <family val="2"/>
      </rPr>
      <t>RESULTADOS</t>
    </r>
    <r>
      <rPr>
        <sz val="10"/>
        <rFont val="Arial"/>
        <family val="2"/>
      </rPr>
      <t>:  Fortalecimiento de la Cooperativa de recicladores "Coorpraga", para la comercialización de 17 toneladas/mes  de residuos reciclables con empresas nacionales.</t>
    </r>
  </si>
  <si>
    <r>
      <t>MEDIOS DE VERIFICACION</t>
    </r>
    <r>
      <rPr>
        <sz val="10"/>
        <rFont val="Arial"/>
        <family val="2"/>
      </rPr>
      <t xml:space="preserve">: PRAE Nuestra Señora de Las Lajas
</t>
    </r>
    <r>
      <rPr>
        <b/>
        <sz val="10"/>
        <rFont val="Arial"/>
        <family val="2"/>
      </rPr>
      <t>RESULTADOS</t>
    </r>
    <r>
      <rPr>
        <sz val="10"/>
        <rFont val="Arial"/>
        <family val="2"/>
      </rPr>
      <t>:  Formulación y ejecución  del proyecto ambiental escolar enfocado hacia el manejo integral de los residuos sólidos. De manera complementaria, el el 2008 se  realizó  la feria ambiental escolar del reciclaje.</t>
    </r>
  </si>
  <si>
    <r>
      <t>MEDIOS DE VERIFICACION</t>
    </r>
    <r>
      <rPr>
        <sz val="10"/>
        <rFont val="Arial"/>
        <family val="2"/>
      </rPr>
      <t xml:space="preserve">: Contratos, informes, material fotográfico.
</t>
    </r>
    <r>
      <rPr>
        <b/>
        <sz val="10"/>
        <rFont val="Arial"/>
        <family val="2"/>
      </rPr>
      <t>RESULTADOS</t>
    </r>
    <r>
      <rPr>
        <sz val="10"/>
        <rFont val="Arial"/>
        <family val="2"/>
      </rPr>
      <t>:  Seguiminiento diario (realizado por una pasante de la Uiversidad Mariana, quien verificaba el desarrollo diario de las actividades) al Proyecto piloto de compostaje con los residuos de podas ubicado en la  finca ICA,  530 m3 de residuos de podas compostadas se  transformaron en abono para una  produción de 32 bultos de abono orgánico (2 tonelada aproximadamente)</t>
    </r>
  </si>
  <si>
    <t>Se aprovechará como mínimo el 12% (550 ton/mes) de los resíduos sólidos orgánicos generados en el Municipio de Pasto hasta lograr los porcentajes indicativos del plan   de gestión de residuos sólidos.</t>
  </si>
  <si>
    <r>
      <t>MEDIOS DE VERIFICACION</t>
    </r>
    <r>
      <rPr>
        <sz val="10"/>
        <rFont val="Arial"/>
        <family val="2"/>
      </rPr>
      <t xml:space="preserve">: Planillas de control de pesaje diario de residuos sólidos reciclables recuperados por COORPRAGA, informes ing. Mauricio Enriquez,
</t>
    </r>
    <r>
      <rPr>
        <b/>
        <sz val="10"/>
        <rFont val="Arial"/>
        <family val="2"/>
      </rPr>
      <t>RESULTADOS</t>
    </r>
    <r>
      <rPr>
        <sz val="10"/>
        <rFont val="Arial"/>
        <family val="2"/>
      </rPr>
      <t>:  En el 2008, 17 toneladas/mes de residuos sólidos inorgánicos se reciclaron y recuperaron y fueron comercializados  por COORPRAGA.</t>
    </r>
  </si>
  <si>
    <r>
      <t>MEDIOS DE VERIFICACION</t>
    </r>
    <r>
      <rPr>
        <sz val="10"/>
        <rFont val="Arial"/>
        <family val="2"/>
      </rPr>
      <t xml:space="preserve">: Diplomado gestores ciudadanos. Unión estratégica entre Emas, Universidad de Narió, Contraloría y Alcaldía Municipal de Pasto  
</t>
    </r>
    <r>
      <rPr>
        <b/>
        <sz val="10"/>
        <rFont val="Arial"/>
        <family val="2"/>
      </rPr>
      <t>RESULTADOS</t>
    </r>
    <r>
      <rPr>
        <sz val="10"/>
        <rFont val="Arial"/>
        <family val="2"/>
      </rPr>
      <t xml:space="preserve">:  Sensibilización y formación ambiental de 100 lideres comunitarios, incluídos presidentes de J.A.C. sobre el manejo de residuos sólidos, conocimiento de la normatividad ambiental, PGIRS, con el fin de formar y capacitar ciudadanos para que multipliquen en sus comunidades hábitos, principios y valores civiles enfocados al respecto por el medio ambiente     </t>
    </r>
  </si>
  <si>
    <t xml:space="preserve">Se capacitó  a los lideres comunitarios, con el fin de que tuvieran conocimientos y bases sobre el tema ambiental, para el posterior desarrollo de la implemetación de los comités.   </t>
  </si>
  <si>
    <t>Proyecto realizado por EMAS (Las eficiencias de remoción en los liquidos lixiviados, dependen de multiples factores técnicos  y ambientales).</t>
  </si>
  <si>
    <t xml:space="preserve">Construcción Boxcoulvert con cámara de inspección V etapa escombrera Municipal. </t>
  </si>
  <si>
    <t xml:space="preserve">Mejoramiento de la gestión de los residuos sólidos en el Municipio de Pasto,  </t>
  </si>
  <si>
    <t xml:space="preserve">FUENTE: </t>
  </si>
  <si>
    <r>
      <t>MEDIOS DE VERIFICACION</t>
    </r>
    <r>
      <rPr>
        <sz val="10"/>
        <rFont val="Arial"/>
        <family val="2"/>
      </rPr>
      <t xml:space="preserve">: Informes de seguimiento, control y supervisión, Visitas técnicas, Actas concertación comunidades, contratos, convenios actas, entre otros. 
</t>
    </r>
    <r>
      <rPr>
        <b/>
        <sz val="10"/>
        <rFont val="Arial"/>
        <family val="2"/>
      </rPr>
      <t>RESULTADOS</t>
    </r>
    <r>
      <rPr>
        <sz val="10"/>
        <rFont val="Arial"/>
        <family val="2"/>
      </rPr>
      <t>:  Se formuló el Plan de manejo ambiental de la nueva escombrera. Se elaboró acta de concertación interinstitucional de alternativas para el manejo de lodos provenientes del sistema de alcantarillado. Se realizó el fortalecimiento empresarial de la Cooperativa Coorpraga de recicladores. Se promovió la Participación de  gestores comunitarios en el manejo de residuos sólidos. Igualmente,  220 toneladas/día de resíduos solidos son recolectadas y dispuestas técnicamente en el relleno sanitario Antanas; 1000 m3 de residuos de podas compostadas y transformadas en abono;  17 toneldas/mes de residuos reciclables recuperados y comercializados por COORPRAGA, 30% de cobertura del servicio de recolección de residuos en el área rural por EMAS, más del 100% (9432 m3/año) de escombros recogidos de sitios públicos y depositados adecuadamente.</t>
    </r>
  </si>
  <si>
    <t>No se ejecutó el valor total del proyecto ($200,000,000) porque la Nación, hasta el último COMPES, no había traslalado el total de los recursos SGP.  Por lo anterior, el valor ejecutado para el proyecto sumó $183,330,555.</t>
  </si>
  <si>
    <r>
      <t>MEDIOS DE VERIFICACION</t>
    </r>
    <r>
      <rPr>
        <sz val="10"/>
        <rFont val="Arial"/>
        <family val="2"/>
      </rPr>
      <t xml:space="preserve">: Cobertura prestación del servicio  de aseo  por parte del la Empresa  EMAS en el sector rural.
</t>
    </r>
    <r>
      <rPr>
        <b/>
        <sz val="10"/>
        <rFont val="Arial"/>
        <family val="2"/>
      </rPr>
      <t>RESULTADOS</t>
    </r>
    <r>
      <rPr>
        <sz val="10"/>
        <rFont val="Arial"/>
        <family val="2"/>
      </rPr>
      <t>:  Cobertura a 11 cabeceras corregimentales, equivalentes al 64,7% superando la meta propuesta en el Plan de Desarrollo para el cuatrienio. Entre las cabeceras atendidas, están: Jongovito, Obonuco, Buesaquillo, Mocondino, entre otros.,</t>
    </r>
  </si>
  <si>
    <r>
      <t>MEDIOS DE VERIFICACION</t>
    </r>
    <r>
      <rPr>
        <sz val="10"/>
        <rFont val="Arial"/>
        <family val="2"/>
      </rPr>
      <t xml:space="preserve">: Contratos, relación de viajes, informe fotográfico.  </t>
    </r>
    <r>
      <rPr>
        <b/>
        <sz val="10"/>
        <rFont val="Arial"/>
        <family val="2"/>
      </rPr>
      <t>RESULTADOS</t>
    </r>
    <r>
      <rPr>
        <sz val="10"/>
        <rFont val="Arial"/>
        <family val="2"/>
      </rPr>
      <t>:  Recolección, transporte y disposIción final de 9.432 m3 de escombros recogidos de sitios públicos de la ciudad.</t>
    </r>
  </si>
  <si>
    <r>
      <t>MEDIOS DE VERIFICACION</t>
    </r>
    <r>
      <rPr>
        <sz val="10"/>
        <rFont val="Arial"/>
        <family val="2"/>
      </rPr>
      <t xml:space="preserve">: Planillas de control de pesaje diaro de residuos sólidos, relleno sanitario Antanas.
</t>
    </r>
    <r>
      <rPr>
        <b/>
        <sz val="10"/>
        <rFont val="Arial"/>
        <family val="2"/>
      </rPr>
      <t>RESULTADOS</t>
    </r>
    <r>
      <rPr>
        <sz val="10"/>
        <rFont val="Arial"/>
        <family val="2"/>
      </rPr>
      <t>:  Disposición adecuada de 220 toneladas/mes de resíduos sólidos. Igualmente se realiza el tratamiento de los lixiviados que estos generan.</t>
    </r>
  </si>
  <si>
    <r>
      <t>MEDIOS DE VERIFICACION</t>
    </r>
    <r>
      <rPr>
        <sz val="10"/>
        <rFont val="Arial"/>
        <family val="2"/>
      </rPr>
      <t xml:space="preserve">: Contratos de obras, interventoría, personal, suministro, publicación, actas.
</t>
    </r>
    <r>
      <rPr>
        <b/>
        <sz val="10"/>
        <rFont val="Arial"/>
        <family val="2"/>
      </rPr>
      <t>RESULTADOS</t>
    </r>
    <r>
      <rPr>
        <sz val="10"/>
        <rFont val="Arial"/>
        <family val="2"/>
      </rPr>
      <t>:  Proyecto en ejecución. Se culminará en el 2009.</t>
    </r>
  </si>
  <si>
    <r>
      <t>PROGRAMA</t>
    </r>
    <r>
      <rPr>
        <sz val="10"/>
        <rFont val="Arial"/>
        <family val="2"/>
      </rPr>
      <t>: Gestión integral de resíduos sólidos</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</si>
</sst>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 numFmtId="199" formatCode="#,##0.0"/>
    <numFmt numFmtId="200" formatCode="_ * #,##0.0000_ ;_ * \-#,##0.0000_ ;_ * &quot;-&quot;??_ ;_ @_ "/>
  </numFmts>
  <fonts count="18">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2"/>
      <name val="Arial"/>
      <family val="0"/>
    </font>
    <font>
      <b/>
      <sz val="9"/>
      <name val="Arial"/>
      <family val="2"/>
    </font>
    <font>
      <sz val="11"/>
      <name val="Tahoma"/>
      <family val="2"/>
    </font>
    <font>
      <b/>
      <sz val="12"/>
      <name val="Tahoma"/>
      <family val="2"/>
    </font>
    <font>
      <b/>
      <sz val="11"/>
      <name val="Arial"/>
      <family val="2"/>
    </font>
    <font>
      <sz val="11"/>
      <name val="Arial"/>
      <family val="2"/>
    </font>
    <font>
      <b/>
      <sz val="7"/>
      <name val="Arial"/>
      <family val="2"/>
    </font>
    <font>
      <sz val="7"/>
      <name val="Arial"/>
      <family val="2"/>
    </font>
  </fonts>
  <fills count="3">
    <fill>
      <patternFill/>
    </fill>
    <fill>
      <patternFill patternType="gray125"/>
    </fill>
    <fill>
      <patternFill patternType="solid">
        <fgColor indexed="9"/>
        <bgColor indexed="64"/>
      </patternFill>
    </fill>
  </fills>
  <borders count="26">
    <border>
      <left/>
      <right/>
      <top/>
      <bottom/>
      <diagonal/>
    </border>
    <border>
      <left style="medium"/>
      <right style="thin"/>
      <top style="thin"/>
      <bottom style="thin"/>
    </border>
    <border>
      <left style="thin"/>
      <right style="thin"/>
      <top style="thin"/>
      <bottom style="thin"/>
    </border>
    <border>
      <left>
        <color indexed="63"/>
      </left>
      <right>
        <color indexed="63"/>
      </right>
      <top style="medium"/>
      <bottom>
        <color indexed="63"/>
      </bottom>
    </border>
    <border>
      <left style="thin"/>
      <right style="thin"/>
      <top style="thin"/>
      <bottom style="medium"/>
    </border>
    <border>
      <left style="thin"/>
      <right style="thin"/>
      <top style="thin"/>
      <bottom>
        <color indexed="63"/>
      </botto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color indexed="63"/>
      </right>
      <top style="medium"/>
      <bottom style="thin"/>
    </border>
    <border>
      <left style="thin"/>
      <right style="medium"/>
      <top>
        <color indexed="63"/>
      </top>
      <bottom style="medium"/>
    </border>
    <border>
      <left style="medium"/>
      <right style="thin"/>
      <top style="thin"/>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1" fillId="0" borderId="2" xfId="0" applyFont="1" applyBorder="1" applyAlignment="1">
      <alignment horizontal="justify" vertical="center" wrapText="1"/>
    </xf>
    <xf numFmtId="9" fontId="0" fillId="0" borderId="2" xfId="0" applyNumberFormat="1" applyFont="1" applyBorder="1" applyAlignment="1">
      <alignment horizontal="center" vertical="center" wrapText="1"/>
    </xf>
    <xf numFmtId="10" fontId="0" fillId="0" borderId="2" xfId="0" applyNumberFormat="1" applyFont="1" applyFill="1" applyBorder="1" applyAlignment="1">
      <alignment horizontal="center" vertical="center" wrapText="1"/>
    </xf>
    <xf numFmtId="0" fontId="1" fillId="0" borderId="0" xfId="0" applyFont="1" applyAlignment="1">
      <alignment horizontal="left"/>
    </xf>
    <xf numFmtId="0" fontId="0" fillId="0" borderId="3" xfId="0" applyFont="1" applyBorder="1" applyAlignment="1">
      <alignment vertical="center" wrapText="1"/>
    </xf>
    <xf numFmtId="0" fontId="0" fillId="0" borderId="2" xfId="0" applyFont="1" applyBorder="1" applyAlignment="1">
      <alignment horizontal="justify" vertical="center" wrapText="1"/>
    </xf>
    <xf numFmtId="9" fontId="10" fillId="0" borderId="2" xfId="21" applyFont="1" applyBorder="1" applyAlignment="1">
      <alignment horizontal="center" vertical="center" wrapText="1"/>
    </xf>
    <xf numFmtId="4" fontId="10" fillId="0" borderId="2" xfId="0" applyNumberFormat="1" applyFont="1" applyBorder="1" applyAlignment="1">
      <alignment horizontal="center" vertical="center" wrapText="1"/>
    </xf>
    <xf numFmtId="9" fontId="10" fillId="2"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4" fontId="10" fillId="0" borderId="2" xfId="0" applyNumberFormat="1" applyFont="1" applyBorder="1" applyAlignment="1">
      <alignment horizontal="center" vertical="center"/>
    </xf>
    <xf numFmtId="0" fontId="0" fillId="0" borderId="4" xfId="0" applyFont="1" applyBorder="1" applyAlignment="1">
      <alignment horizontal="justify" vertical="center" wrapText="1"/>
    </xf>
    <xf numFmtId="9" fontId="10" fillId="0" borderId="4" xfId="0" applyNumberFormat="1" applyFont="1" applyBorder="1" applyAlignment="1">
      <alignment horizontal="center" vertical="center" wrapText="1"/>
    </xf>
    <xf numFmtId="0" fontId="1" fillId="0" borderId="0" xfId="0" applyFont="1" applyBorder="1" applyAlignment="1">
      <alignment/>
    </xf>
    <xf numFmtId="0" fontId="14"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lignment horizontal="left"/>
    </xf>
    <xf numFmtId="0" fontId="1" fillId="0" borderId="0" xfId="0" applyFont="1" applyAlignment="1">
      <alignment/>
    </xf>
    <xf numFmtId="0" fontId="14" fillId="0" borderId="0" xfId="0" applyFont="1" applyFill="1" applyBorder="1" applyAlignment="1">
      <alignment horizontal="right"/>
    </xf>
    <xf numFmtId="0" fontId="8" fillId="0" borderId="5" xfId="0" applyFont="1" applyBorder="1" applyAlignment="1">
      <alignment horizontal="center" vertical="center" wrapText="1"/>
    </xf>
    <xf numFmtId="3" fontId="2" fillId="0" borderId="6" xfId="0" applyNumberFormat="1" applyFont="1" applyBorder="1" applyAlignment="1">
      <alignment horizontal="center"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198" fontId="16" fillId="0" borderId="8"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0" xfId="0" applyFont="1" applyAlignment="1">
      <alignment horizontal="center"/>
    </xf>
    <xf numFmtId="4" fontId="2" fillId="0" borderId="10" xfId="0" applyNumberFormat="1" applyFont="1" applyBorder="1" applyAlignment="1">
      <alignment horizontal="justify" vertical="center" wrapText="1"/>
    </xf>
    <xf numFmtId="3" fontId="2" fillId="0" borderId="11" xfId="0" applyNumberFormat="1" applyFont="1" applyBorder="1" applyAlignment="1">
      <alignment horizontal="center" vertical="center"/>
    </xf>
    <xf numFmtId="0" fontId="0" fillId="0" borderId="12" xfId="0" applyBorder="1" applyAlignment="1">
      <alignment horizontal="justify" vertical="center" wrapText="1"/>
    </xf>
    <xf numFmtId="9" fontId="0" fillId="0" borderId="2"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Font="1" applyBorder="1" applyAlignment="1">
      <alignment vertical="center" wrapText="1"/>
    </xf>
    <xf numFmtId="0" fontId="0" fillId="0" borderId="2" xfId="0" applyFont="1" applyBorder="1" applyAlignment="1">
      <alignment horizontal="left" vertical="center" wrapText="1"/>
    </xf>
    <xf numFmtId="0" fontId="0" fillId="0" borderId="2" xfId="0" applyFont="1" applyBorder="1" applyAlignment="1">
      <alignment horizontal="justify" vertical="center"/>
    </xf>
    <xf numFmtId="0" fontId="0" fillId="0" borderId="2" xfId="0" applyFont="1" applyBorder="1" applyAlignment="1">
      <alignment/>
    </xf>
    <xf numFmtId="198" fontId="0" fillId="2" borderId="10" xfId="0" applyNumberFormat="1" applyFill="1" applyBorder="1" applyAlignment="1">
      <alignment horizontal="center" vertical="center" wrapText="1"/>
    </xf>
    <xf numFmtId="4" fontId="2" fillId="0" borderId="4" xfId="0" applyNumberFormat="1" applyFont="1" applyBorder="1" applyAlignment="1">
      <alignment horizontal="justify" vertical="center" wrapText="1"/>
    </xf>
    <xf numFmtId="3" fontId="2" fillId="0" borderId="13"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0" fillId="0" borderId="10" xfId="0" applyFont="1" applyBorder="1" applyAlignment="1">
      <alignment horizontal="justify" vertical="center" wrapText="1"/>
    </xf>
    <xf numFmtId="9" fontId="10" fillId="0" borderId="10" xfId="21"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xf>
    <xf numFmtId="0" fontId="1" fillId="2" borderId="10" xfId="0" applyFont="1" applyFill="1" applyBorder="1" applyAlignment="1">
      <alignment horizontal="justify" vertical="center" wrapText="1"/>
    </xf>
    <xf numFmtId="0" fontId="1" fillId="2" borderId="4" xfId="0" applyFont="1" applyFill="1" applyBorder="1" applyAlignment="1">
      <alignment horizontal="justify" vertical="center" wrapText="1"/>
    </xf>
    <xf numFmtId="197" fontId="0" fillId="0" borderId="14" xfId="0" applyNumberFormat="1" applyFont="1" applyBorder="1" applyAlignment="1">
      <alignment horizontal="center" vertical="center" wrapText="1"/>
    </xf>
    <xf numFmtId="0" fontId="0" fillId="0" borderId="5" xfId="0" applyBorder="1" applyAlignment="1">
      <alignment horizontal="center" vertical="center" wrapText="1"/>
    </xf>
    <xf numFmtId="3" fontId="2" fillId="0" borderId="6" xfId="0" applyNumberFormat="1" applyFont="1" applyBorder="1" applyAlignment="1">
      <alignment horizontal="center" vertical="center"/>
    </xf>
    <xf numFmtId="9" fontId="0" fillId="2" borderId="10" xfId="0" applyNumberFormat="1" applyFont="1" applyFill="1" applyBorder="1" applyAlignment="1">
      <alignment horizontal="center" vertical="center"/>
    </xf>
    <xf numFmtId="0" fontId="0" fillId="0" borderId="15" xfId="0" applyFont="1" applyBorder="1" applyAlignment="1">
      <alignment horizontal="justify" vertical="center" wrapText="1"/>
    </xf>
    <xf numFmtId="9" fontId="0" fillId="2" borderId="4" xfId="0" applyNumberFormat="1" applyFont="1" applyFill="1" applyBorder="1" applyAlignment="1">
      <alignment horizontal="center" vertical="center"/>
    </xf>
    <xf numFmtId="0" fontId="0" fillId="0" borderId="16" xfId="0" applyFont="1" applyBorder="1" applyAlignment="1">
      <alignment horizontal="justify"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197" fontId="0" fillId="0" borderId="10" xfId="0" applyNumberFormat="1" applyFont="1" applyBorder="1" applyAlignment="1">
      <alignment horizontal="center" vertical="center" wrapText="1"/>
    </xf>
    <xf numFmtId="197" fontId="0" fillId="0" borderId="2" xfId="0" applyNumberFormat="1" applyFont="1" applyBorder="1" applyAlignment="1">
      <alignment horizontal="center" vertical="center" wrapText="1"/>
    </xf>
    <xf numFmtId="0" fontId="1" fillId="0" borderId="3" xfId="0" applyFont="1" applyFill="1" applyBorder="1" applyAlignment="1">
      <alignment horizontal="right" vertical="center" wrapText="1"/>
    </xf>
    <xf numFmtId="0" fontId="0" fillId="0" borderId="3" xfId="0" applyFont="1" applyBorder="1" applyAlignment="1">
      <alignment horizontal="left" vertical="center" wrapText="1"/>
    </xf>
    <xf numFmtId="0" fontId="1" fillId="0" borderId="0" xfId="0" applyFont="1" applyAlignment="1">
      <alignment horizontal="left"/>
    </xf>
    <xf numFmtId="0" fontId="9" fillId="0" borderId="0" xfId="0" applyFont="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197" fontId="0" fillId="0" borderId="17" xfId="0" applyNumberFormat="1" applyFont="1" applyBorder="1" applyAlignment="1">
      <alignment horizontal="center" vertical="center" wrapText="1"/>
    </xf>
    <xf numFmtId="0" fontId="0" fillId="0" borderId="20" xfId="0"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8" fillId="0" borderId="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Border="1" applyAlignment="1">
      <alignment horizontal="center"/>
    </xf>
    <xf numFmtId="3" fontId="8" fillId="0" borderId="8"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0" fontId="9" fillId="0" borderId="0" xfId="0" applyFont="1" applyAlignment="1">
      <alignment horizontal="center" vertical="center" wrapText="1"/>
    </xf>
    <xf numFmtId="0" fontId="14" fillId="0" borderId="0" xfId="0" applyFont="1" applyFill="1" applyBorder="1" applyAlignment="1">
      <alignment horizontal="center"/>
    </xf>
    <xf numFmtId="0" fontId="0" fillId="0" borderId="9" xfId="0" applyFont="1" applyBorder="1" applyAlignment="1">
      <alignment horizontal="justify" vertical="center" wrapText="1"/>
    </xf>
    <xf numFmtId="0" fontId="0" fillId="0" borderId="18" xfId="0" applyFont="1" applyBorder="1" applyAlignment="1">
      <alignment horizontal="justify" vertical="center" wrapText="1"/>
    </xf>
    <xf numFmtId="4" fontId="2" fillId="0" borderId="2" xfId="0" applyNumberFormat="1" applyFont="1" applyBorder="1" applyAlignment="1">
      <alignment horizontal="justify" vertical="center" wrapText="1"/>
    </xf>
    <xf numFmtId="4" fontId="2" fillId="0" borderId="4" xfId="0" applyNumberFormat="1" applyFont="1" applyBorder="1" applyAlignment="1">
      <alignment horizontal="justify" vertical="center" wrapText="1"/>
    </xf>
    <xf numFmtId="3" fontId="2" fillId="0" borderId="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0" fontId="2" fillId="0" borderId="8"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198" fontId="0" fillId="2" borderId="8" xfId="0" applyNumberFormat="1" applyFill="1" applyBorder="1" applyAlignment="1">
      <alignment horizontal="center" vertical="center" wrapText="1"/>
    </xf>
    <xf numFmtId="198" fontId="0" fillId="2" borderId="14" xfId="0" applyNumberFormat="1" applyFill="1" applyBorder="1" applyAlignment="1">
      <alignment horizontal="center" vertical="center" wrapText="1"/>
    </xf>
    <xf numFmtId="0" fontId="1" fillId="0" borderId="25" xfId="0" applyFont="1" applyBorder="1" applyAlignment="1">
      <alignment horizontal="right"/>
    </xf>
    <xf numFmtId="0" fontId="2" fillId="0" borderId="5" xfId="0" applyFont="1" applyFill="1" applyBorder="1" applyAlignment="1">
      <alignment horizont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1" fillId="0" borderId="0" xfId="0" applyFont="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2"/>
  <sheetViews>
    <sheetView zoomScale="70" zoomScaleNormal="70" workbookViewId="0" topLeftCell="A1">
      <selection activeCell="A20" sqref="A20:B20"/>
    </sheetView>
  </sheetViews>
  <sheetFormatPr defaultColWidth="11.421875" defaultRowHeight="12.75"/>
  <cols>
    <col min="1" max="1" width="4.8515625" style="1" bestFit="1" customWidth="1"/>
    <col min="2" max="2" width="18.7109375" style="1" customWidth="1"/>
    <col min="3" max="3" width="32.421875" style="1" customWidth="1"/>
    <col min="4" max="4" width="32.28125" style="1" customWidth="1"/>
    <col min="5" max="5" width="21.8515625" style="1" customWidth="1"/>
    <col min="6" max="6" width="14.57421875" style="5" customWidth="1"/>
    <col min="7" max="7" width="19.8515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85" t="s">
        <v>9</v>
      </c>
      <c r="B1" s="85"/>
      <c r="C1" s="85"/>
      <c r="D1" s="85"/>
      <c r="E1" s="85"/>
      <c r="F1" s="85"/>
      <c r="G1" s="85"/>
      <c r="H1" s="85"/>
    </row>
    <row r="2" spans="1:8" ht="15.75">
      <c r="A2" s="85" t="s">
        <v>0</v>
      </c>
      <c r="B2" s="85"/>
      <c r="C2" s="85"/>
      <c r="D2" s="85"/>
      <c r="E2" s="85"/>
      <c r="F2" s="85"/>
      <c r="G2" s="85"/>
      <c r="H2" s="85"/>
    </row>
    <row r="3" spans="1:8" ht="12.75">
      <c r="A3"/>
      <c r="B3" s="7"/>
      <c r="C3" s="7"/>
      <c r="D3" s="7"/>
      <c r="E3" s="7"/>
      <c r="F3" s="7"/>
      <c r="G3" s="7"/>
      <c r="H3" s="7"/>
    </row>
    <row r="4" spans="1:8" ht="12.75">
      <c r="A4" s="84" t="s">
        <v>1</v>
      </c>
      <c r="B4" s="84"/>
      <c r="C4" s="84"/>
      <c r="D4" s="84"/>
      <c r="F4" s="8"/>
      <c r="G4" s="7"/>
      <c r="H4" s="7"/>
    </row>
    <row r="5" spans="1:8" ht="12.75">
      <c r="A5" s="84" t="s">
        <v>10</v>
      </c>
      <c r="B5" s="84"/>
      <c r="C5" s="84"/>
      <c r="D5" s="84"/>
      <c r="E5" s="84"/>
      <c r="F5" s="84"/>
      <c r="G5" s="7"/>
      <c r="H5" s="7"/>
    </row>
    <row r="6" spans="1:7" ht="12.75">
      <c r="A6" s="84" t="s">
        <v>26</v>
      </c>
      <c r="B6" s="84"/>
      <c r="C6" s="84"/>
      <c r="D6" s="84"/>
      <c r="E6" s="84"/>
      <c r="F6" s="18" t="s">
        <v>62</v>
      </c>
      <c r="G6" s="18"/>
    </row>
    <row r="7" spans="1:8" ht="13.5" thickBot="1">
      <c r="A7"/>
      <c r="B7"/>
      <c r="C7"/>
      <c r="D7"/>
      <c r="E7" s="10"/>
      <c r="F7" s="9"/>
      <c r="G7"/>
      <c r="H7" s="10"/>
    </row>
    <row r="8" spans="1:8" ht="57" customHeight="1" thickBot="1">
      <c r="A8" s="50" t="s">
        <v>2</v>
      </c>
      <c r="B8" s="46" t="s">
        <v>3</v>
      </c>
      <c r="C8" s="46" t="s">
        <v>11</v>
      </c>
      <c r="D8" s="47" t="s">
        <v>7</v>
      </c>
      <c r="E8" s="51" t="s">
        <v>13</v>
      </c>
      <c r="F8" s="46" t="s">
        <v>4</v>
      </c>
      <c r="G8" s="46" t="s">
        <v>5</v>
      </c>
      <c r="H8" s="49" t="s">
        <v>6</v>
      </c>
    </row>
    <row r="9" spans="1:8" ht="25.5" customHeight="1">
      <c r="A9" s="60">
        <v>1</v>
      </c>
      <c r="B9" s="78" t="s">
        <v>24</v>
      </c>
      <c r="C9" s="61" t="s">
        <v>28</v>
      </c>
      <c r="D9" s="61" t="s">
        <v>29</v>
      </c>
      <c r="E9" s="62">
        <v>0.1</v>
      </c>
      <c r="F9" s="80" t="s">
        <v>50</v>
      </c>
      <c r="G9" s="78" t="s">
        <v>25</v>
      </c>
      <c r="H9" s="86" t="s">
        <v>8</v>
      </c>
    </row>
    <row r="10" spans="1:8" ht="32.25" customHeight="1">
      <c r="A10" s="6">
        <v>2</v>
      </c>
      <c r="B10" s="79"/>
      <c r="C10" s="20" t="s">
        <v>30</v>
      </c>
      <c r="D10" s="20" t="s">
        <v>31</v>
      </c>
      <c r="E10" s="22">
        <v>1</v>
      </c>
      <c r="F10" s="81"/>
      <c r="G10" s="79"/>
      <c r="H10" s="87"/>
    </row>
    <row r="11" spans="1:8" ht="56.25" customHeight="1">
      <c r="A11" s="6">
        <v>3</v>
      </c>
      <c r="B11" s="79"/>
      <c r="C11" s="20" t="s">
        <v>32</v>
      </c>
      <c r="D11" s="20" t="s">
        <v>33</v>
      </c>
      <c r="E11" s="21">
        <v>0</v>
      </c>
      <c r="F11" s="81"/>
      <c r="G11" s="79"/>
      <c r="H11" s="87"/>
    </row>
    <row r="12" spans="1:8" ht="78.75" customHeight="1">
      <c r="A12" s="6">
        <v>4</v>
      </c>
      <c r="B12" s="79"/>
      <c r="C12" s="20" t="s">
        <v>34</v>
      </c>
      <c r="D12" s="20" t="s">
        <v>35</v>
      </c>
      <c r="E12" s="23">
        <v>1</v>
      </c>
      <c r="F12" s="81"/>
      <c r="G12" s="79"/>
      <c r="H12" s="87"/>
    </row>
    <row r="13" spans="1:8" ht="96" customHeight="1">
      <c r="A13" s="6">
        <v>5</v>
      </c>
      <c r="B13" s="79"/>
      <c r="C13" s="20" t="s">
        <v>36</v>
      </c>
      <c r="D13" s="20" t="s">
        <v>37</v>
      </c>
      <c r="E13" s="23">
        <v>0.05</v>
      </c>
      <c r="F13" s="81"/>
      <c r="G13" s="79"/>
      <c r="H13" s="87"/>
    </row>
    <row r="14" spans="1:8" ht="81" customHeight="1">
      <c r="A14" s="6">
        <v>6</v>
      </c>
      <c r="B14" s="74"/>
      <c r="C14" s="20" t="s">
        <v>38</v>
      </c>
      <c r="D14" s="20" t="s">
        <v>39</v>
      </c>
      <c r="E14" s="23">
        <v>0.04</v>
      </c>
      <c r="F14" s="88"/>
      <c r="G14" s="74"/>
      <c r="H14" s="76"/>
    </row>
    <row r="15" spans="1:8" ht="79.5" customHeight="1">
      <c r="A15" s="6">
        <v>7</v>
      </c>
      <c r="B15" s="74"/>
      <c r="C15" s="20" t="s">
        <v>40</v>
      </c>
      <c r="D15" s="20" t="s">
        <v>41</v>
      </c>
      <c r="E15" s="23">
        <v>0.04</v>
      </c>
      <c r="F15" s="88"/>
      <c r="G15" s="74"/>
      <c r="H15" s="76"/>
    </row>
    <row r="16" spans="1:8" ht="51">
      <c r="A16" s="6">
        <v>8</v>
      </c>
      <c r="B16" s="74"/>
      <c r="C16" s="20" t="s">
        <v>42</v>
      </c>
      <c r="D16" s="20" t="s">
        <v>43</v>
      </c>
      <c r="E16" s="25">
        <v>1</v>
      </c>
      <c r="F16" s="88"/>
      <c r="G16" s="74"/>
      <c r="H16" s="76"/>
    </row>
    <row r="17" spans="1:8" ht="51">
      <c r="A17" s="6">
        <v>9</v>
      </c>
      <c r="B17" s="74"/>
      <c r="C17" s="20" t="s">
        <v>44</v>
      </c>
      <c r="D17" s="20" t="s">
        <v>45</v>
      </c>
      <c r="E17" s="23">
        <v>0.3</v>
      </c>
      <c r="F17" s="88"/>
      <c r="G17" s="74"/>
      <c r="H17" s="76"/>
    </row>
    <row r="18" spans="1:8" ht="63.75">
      <c r="A18" s="6">
        <v>10</v>
      </c>
      <c r="B18" s="74"/>
      <c r="C18" s="20" t="s">
        <v>46</v>
      </c>
      <c r="D18" s="20" t="s">
        <v>47</v>
      </c>
      <c r="E18" s="24">
        <v>1</v>
      </c>
      <c r="F18" s="88"/>
      <c r="G18" s="74"/>
      <c r="H18" s="76"/>
    </row>
    <row r="19" spans="1:8" ht="64.5" thickBot="1">
      <c r="A19" s="63">
        <v>11</v>
      </c>
      <c r="B19" s="75"/>
      <c r="C19" s="26" t="s">
        <v>48</v>
      </c>
      <c r="D19" s="26" t="s">
        <v>49</v>
      </c>
      <c r="E19" s="27">
        <v>0.8</v>
      </c>
      <c r="F19" s="67"/>
      <c r="G19" s="75"/>
      <c r="H19" s="77"/>
    </row>
    <row r="20" spans="1:8" s="12" customFormat="1" ht="12.75">
      <c r="A20" s="82" t="s">
        <v>23</v>
      </c>
      <c r="B20" s="82"/>
      <c r="C20" s="83" t="str">
        <f>B9</f>
        <v>Secretaría de Gestión y Saneamiento Ambiental.</v>
      </c>
      <c r="D20" s="83"/>
      <c r="E20" s="83"/>
      <c r="F20" s="83"/>
      <c r="G20" s="19"/>
      <c r="H20" s="19"/>
    </row>
    <row r="21" ht="12.75">
      <c r="G21" s="11"/>
    </row>
    <row r="22" ht="12.75">
      <c r="F22" s="1"/>
    </row>
  </sheetData>
  <mergeCells count="15">
    <mergeCell ref="A20:B20"/>
    <mergeCell ref="C20:F20"/>
    <mergeCell ref="A6:E6"/>
    <mergeCell ref="A1:H1"/>
    <mergeCell ref="A2:H2"/>
    <mergeCell ref="A4:D4"/>
    <mergeCell ref="A5:F5"/>
    <mergeCell ref="H9:H13"/>
    <mergeCell ref="B14:B19"/>
    <mergeCell ref="F14:F19"/>
    <mergeCell ref="G14:G19"/>
    <mergeCell ref="H14:H19"/>
    <mergeCell ref="B9:B13"/>
    <mergeCell ref="F9:F13"/>
    <mergeCell ref="G9:G13"/>
  </mergeCells>
  <printOptions horizontalCentered="1"/>
  <pageMargins left="0.2755905511811024" right="0.15748031496062992" top="0.98" bottom="0.2755905511811024" header="0" footer="0"/>
  <pageSetup fitToHeight="6" horizontalDpi="600" verticalDpi="600" orientation="landscape" scale="75" r:id="rId3"/>
  <legacyDrawing r:id="rId2"/>
</worksheet>
</file>

<file path=xl/worksheets/sheet2.xml><?xml version="1.0" encoding="utf-8"?>
<worksheet xmlns="http://schemas.openxmlformats.org/spreadsheetml/2006/main" xmlns:r="http://schemas.openxmlformats.org/officeDocument/2006/relationships">
  <dimension ref="A1:K20"/>
  <sheetViews>
    <sheetView zoomScale="70" zoomScaleNormal="70" workbookViewId="0" topLeftCell="A1">
      <selection activeCell="C26" sqref="C26"/>
    </sheetView>
  </sheetViews>
  <sheetFormatPr defaultColWidth="11.421875" defaultRowHeight="12.75"/>
  <cols>
    <col min="1" max="1" width="4.00390625" style="12" bestFit="1" customWidth="1"/>
    <col min="2" max="2" width="15.140625" style="12" customWidth="1"/>
    <col min="3" max="3" width="24.421875" style="12" customWidth="1"/>
    <col min="4" max="4" width="21.28125" style="12" customWidth="1"/>
    <col min="5" max="5" width="18.28125" style="12" customWidth="1"/>
    <col min="6" max="6" width="50.8515625" style="12" customWidth="1"/>
    <col min="7" max="7" width="12.8515625" style="12" customWidth="1"/>
    <col min="8" max="8" width="12.7109375" style="12" customWidth="1"/>
    <col min="9" max="9" width="32.421875" style="12" customWidth="1"/>
    <col min="10" max="16384" width="11.421875" style="12" customWidth="1"/>
  </cols>
  <sheetData>
    <row r="1" spans="1:9" ht="15.75">
      <c r="A1" s="102" t="s">
        <v>22</v>
      </c>
      <c r="B1" s="102"/>
      <c r="C1" s="102"/>
      <c r="D1" s="102"/>
      <c r="E1" s="102"/>
      <c r="F1" s="102"/>
      <c r="G1" s="102"/>
      <c r="H1" s="102"/>
      <c r="I1" s="102"/>
    </row>
    <row r="2" spans="1:9" ht="15.75">
      <c r="A2" s="102" t="s">
        <v>0</v>
      </c>
      <c r="B2" s="102"/>
      <c r="C2" s="102"/>
      <c r="D2" s="102"/>
      <c r="E2" s="102"/>
      <c r="F2" s="102"/>
      <c r="G2" s="102"/>
      <c r="H2" s="102"/>
      <c r="I2" s="102"/>
    </row>
    <row r="3" spans="2:8" ht="12.75">
      <c r="B3" s="13"/>
      <c r="C3" s="13"/>
      <c r="D3" s="13"/>
      <c r="E3" s="13"/>
      <c r="F3" s="13"/>
      <c r="G3" s="13"/>
      <c r="H3" s="13"/>
    </row>
    <row r="4" spans="1:10" s="1" customFormat="1" ht="12.75">
      <c r="A4" s="84" t="s">
        <v>1</v>
      </c>
      <c r="B4" s="84"/>
      <c r="C4" s="84"/>
      <c r="D4" s="84"/>
      <c r="E4" s="84"/>
      <c r="F4" s="84"/>
      <c r="G4" s="7"/>
      <c r="H4" s="7"/>
      <c r="I4" s="7"/>
      <c r="J4" s="3"/>
    </row>
    <row r="5" spans="1:10" s="1" customFormat="1" ht="12.75">
      <c r="A5" s="84" t="s">
        <v>10</v>
      </c>
      <c r="B5" s="84"/>
      <c r="C5" s="84"/>
      <c r="D5" s="84"/>
      <c r="E5" s="84"/>
      <c r="F5" s="84"/>
      <c r="G5" s="84"/>
      <c r="H5" s="7"/>
      <c r="I5" s="7"/>
      <c r="J5" s="3"/>
    </row>
    <row r="6" spans="1:10" s="1" customFormat="1" ht="12.75">
      <c r="A6" s="32" t="s">
        <v>27</v>
      </c>
      <c r="B6" s="32"/>
      <c r="C6" s="32"/>
      <c r="D6" s="32"/>
      <c r="E6" s="32"/>
      <c r="F6" s="32"/>
      <c r="G6" s="32"/>
      <c r="H6" s="84" t="s">
        <v>63</v>
      </c>
      <c r="I6" s="84"/>
      <c r="J6" s="3"/>
    </row>
    <row r="7" ht="13.5" thickBot="1"/>
    <row r="8" spans="1:9" s="64" customFormat="1" ht="11.25">
      <c r="A8" s="92" t="s">
        <v>2</v>
      </c>
      <c r="B8" s="94" t="s">
        <v>14</v>
      </c>
      <c r="C8" s="96" t="s">
        <v>15</v>
      </c>
      <c r="D8" s="99" t="str">
        <f>4!D8</f>
        <v>INDICADORES CLAVES DE RENDIMIENTO</v>
      </c>
      <c r="E8" s="96" t="s">
        <v>16</v>
      </c>
      <c r="F8" s="94" t="s">
        <v>17</v>
      </c>
      <c r="G8" s="98" t="s">
        <v>18</v>
      </c>
      <c r="H8" s="98"/>
      <c r="I8" s="100" t="s">
        <v>19</v>
      </c>
    </row>
    <row r="9" spans="1:9" s="64" customFormat="1" ht="53.25" customHeight="1">
      <c r="A9" s="93"/>
      <c r="B9" s="95"/>
      <c r="C9" s="97"/>
      <c r="D9" s="97"/>
      <c r="E9" s="97" t="s">
        <v>12</v>
      </c>
      <c r="F9" s="95"/>
      <c r="G9" s="48" t="s">
        <v>20</v>
      </c>
      <c r="H9" s="48" t="s">
        <v>21</v>
      </c>
      <c r="I9" s="101"/>
    </row>
    <row r="10" spans="1:9" ht="118.5" customHeight="1">
      <c r="A10" s="52">
        <v>1</v>
      </c>
      <c r="B10" s="68" t="s">
        <v>24</v>
      </c>
      <c r="C10" s="20" t="s">
        <v>28</v>
      </c>
      <c r="D10" s="20" t="s">
        <v>29</v>
      </c>
      <c r="E10" s="21">
        <v>0.1</v>
      </c>
      <c r="F10" s="15" t="s">
        <v>80</v>
      </c>
      <c r="G10" s="16">
        <v>1</v>
      </c>
      <c r="H10" s="16">
        <v>1</v>
      </c>
      <c r="I10" s="20"/>
    </row>
    <row r="11" spans="1:9" ht="84.75" customHeight="1">
      <c r="A11" s="52">
        <v>2</v>
      </c>
      <c r="B11" s="74"/>
      <c r="C11" s="20" t="s">
        <v>30</v>
      </c>
      <c r="D11" s="20" t="s">
        <v>31</v>
      </c>
      <c r="E11" s="22">
        <v>1</v>
      </c>
      <c r="F11" s="15" t="s">
        <v>81</v>
      </c>
      <c r="G11" s="16">
        <v>1</v>
      </c>
      <c r="H11" s="16">
        <v>1</v>
      </c>
      <c r="I11" s="55"/>
    </row>
    <row r="12" spans="1:9" ht="89.25">
      <c r="A12" s="52">
        <v>3</v>
      </c>
      <c r="B12" s="74"/>
      <c r="C12" s="20" t="s">
        <v>34</v>
      </c>
      <c r="D12" s="20" t="s">
        <v>35</v>
      </c>
      <c r="E12" s="23">
        <v>1</v>
      </c>
      <c r="F12" s="15" t="s">
        <v>96</v>
      </c>
      <c r="G12" s="16">
        <v>1</v>
      </c>
      <c r="H12" s="16">
        <v>1</v>
      </c>
      <c r="I12" s="55"/>
    </row>
    <row r="13" spans="1:11" ht="114.75">
      <c r="A13" s="52">
        <v>4</v>
      </c>
      <c r="B13" s="74"/>
      <c r="C13" s="20" t="s">
        <v>36</v>
      </c>
      <c r="D13" s="20" t="s">
        <v>37</v>
      </c>
      <c r="E13" s="23">
        <v>0.05</v>
      </c>
      <c r="F13" s="15" t="s">
        <v>82</v>
      </c>
      <c r="G13" s="45">
        <v>1</v>
      </c>
      <c r="H13" s="17">
        <v>1</v>
      </c>
      <c r="I13" s="56"/>
      <c r="K13" s="14"/>
    </row>
    <row r="14" spans="1:9" ht="125.25" customHeight="1">
      <c r="A14" s="52">
        <v>5</v>
      </c>
      <c r="B14" s="74"/>
      <c r="C14" s="20" t="s">
        <v>84</v>
      </c>
      <c r="D14" s="20" t="s">
        <v>39</v>
      </c>
      <c r="E14" s="23" t="s">
        <v>79</v>
      </c>
      <c r="F14" s="15" t="s">
        <v>83</v>
      </c>
      <c r="G14" s="16">
        <v>1</v>
      </c>
      <c r="H14" s="16">
        <f>2/183</f>
        <v>0.01092896174863388</v>
      </c>
      <c r="I14" s="54" t="s">
        <v>75</v>
      </c>
    </row>
    <row r="15" spans="1:9" ht="96" customHeight="1">
      <c r="A15" s="52">
        <v>6</v>
      </c>
      <c r="B15" s="74"/>
      <c r="C15" s="20" t="s">
        <v>76</v>
      </c>
      <c r="D15" s="20" t="s">
        <v>41</v>
      </c>
      <c r="E15" s="23" t="s">
        <v>77</v>
      </c>
      <c r="F15" s="15" t="s">
        <v>85</v>
      </c>
      <c r="G15" s="16">
        <v>1</v>
      </c>
      <c r="H15" s="16">
        <f>17/6.32</f>
        <v>2.6898734177215187</v>
      </c>
      <c r="I15" s="56"/>
    </row>
    <row r="16" spans="1:9" ht="137.25" customHeight="1">
      <c r="A16" s="52">
        <v>7</v>
      </c>
      <c r="B16" s="74"/>
      <c r="C16" s="20" t="s">
        <v>42</v>
      </c>
      <c r="D16" s="20" t="s">
        <v>43</v>
      </c>
      <c r="E16" s="25">
        <v>1</v>
      </c>
      <c r="F16" s="15" t="s">
        <v>86</v>
      </c>
      <c r="G16" s="16">
        <v>1</v>
      </c>
      <c r="H16" s="16">
        <v>0.1</v>
      </c>
      <c r="I16" s="20" t="s">
        <v>87</v>
      </c>
    </row>
    <row r="17" spans="1:9" ht="102">
      <c r="A17" s="52">
        <v>8</v>
      </c>
      <c r="B17" s="74"/>
      <c r="C17" s="20" t="s">
        <v>44</v>
      </c>
      <c r="D17" s="20" t="s">
        <v>45</v>
      </c>
      <c r="E17" s="23">
        <v>0.5</v>
      </c>
      <c r="F17" s="15" t="s">
        <v>94</v>
      </c>
      <c r="G17" s="16">
        <v>1</v>
      </c>
      <c r="H17" s="16">
        <f>64.7/50</f>
        <v>1.294</v>
      </c>
      <c r="I17" s="56"/>
    </row>
    <row r="18" spans="1:9" ht="89.25">
      <c r="A18" s="52">
        <v>9</v>
      </c>
      <c r="B18" s="74"/>
      <c r="C18" s="20" t="s">
        <v>46</v>
      </c>
      <c r="D18" s="20" t="s">
        <v>47</v>
      </c>
      <c r="E18" s="24">
        <v>1</v>
      </c>
      <c r="F18" s="15" t="s">
        <v>95</v>
      </c>
      <c r="G18" s="16">
        <v>1</v>
      </c>
      <c r="H18" s="16">
        <v>1</v>
      </c>
      <c r="I18" s="56"/>
    </row>
    <row r="19" spans="1:9" ht="76.5">
      <c r="A19" s="52">
        <v>10</v>
      </c>
      <c r="B19" s="89"/>
      <c r="C19" s="20" t="s">
        <v>48</v>
      </c>
      <c r="D19" s="20" t="s">
        <v>49</v>
      </c>
      <c r="E19" s="24">
        <v>0.8</v>
      </c>
      <c r="F19" s="15" t="s">
        <v>78</v>
      </c>
      <c r="G19" s="16">
        <v>1</v>
      </c>
      <c r="H19" s="16">
        <f>78/80</f>
        <v>0.975</v>
      </c>
      <c r="I19" s="20" t="s">
        <v>88</v>
      </c>
    </row>
    <row r="20" spans="1:9" ht="12.75">
      <c r="A20" s="90" t="s">
        <v>23</v>
      </c>
      <c r="B20" s="90"/>
      <c r="C20" s="91" t="str">
        <f>B10</f>
        <v>Secretaría de Gestión y Saneamiento Ambiental.</v>
      </c>
      <c r="D20" s="91"/>
      <c r="E20" s="91"/>
      <c r="F20" s="91"/>
      <c r="G20" s="91"/>
      <c r="H20" s="53"/>
      <c r="I20" s="53"/>
    </row>
  </sheetData>
  <mergeCells count="16">
    <mergeCell ref="I8:I9"/>
    <mergeCell ref="A1:I1"/>
    <mergeCell ref="A2:I2"/>
    <mergeCell ref="A4:F4"/>
    <mergeCell ref="H6:I6"/>
    <mergeCell ref="A5:G5"/>
    <mergeCell ref="B10:B19"/>
    <mergeCell ref="A20:B20"/>
    <mergeCell ref="C20:G20"/>
    <mergeCell ref="A8:A9"/>
    <mergeCell ref="B8:B9"/>
    <mergeCell ref="E8:E9"/>
    <mergeCell ref="F8:F9"/>
    <mergeCell ref="C8:C9"/>
    <mergeCell ref="G8:H8"/>
    <mergeCell ref="D8:D9"/>
  </mergeCells>
  <printOptions horizontalCentered="1"/>
  <pageMargins left="0.18" right="0.15748031496062992" top="0.91" bottom="0.2" header="0" footer="0"/>
  <pageSetup fitToHeight="4"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K13"/>
  <sheetViews>
    <sheetView zoomScale="70" zoomScaleNormal="70" workbookViewId="0" topLeftCell="A1">
      <selection activeCell="C10" sqref="C10:C12"/>
    </sheetView>
  </sheetViews>
  <sheetFormatPr defaultColWidth="11.421875" defaultRowHeight="12.75"/>
  <cols>
    <col min="1" max="1" width="4.57421875" style="0" customWidth="1"/>
    <col min="2" max="2" width="20.57421875" style="0" customWidth="1"/>
    <col min="3" max="3" width="15.140625" style="0" customWidth="1"/>
    <col min="4" max="4" width="13.28125" style="0" customWidth="1"/>
    <col min="5" max="5" width="15.28125" style="0" customWidth="1"/>
    <col min="6" max="6" width="13.7109375" style="0" customWidth="1"/>
    <col min="8" max="8" width="12.7109375" style="0" customWidth="1"/>
    <col min="9" max="9" width="17.421875" style="0" customWidth="1"/>
    <col min="10" max="10" width="12.57421875" style="0" customWidth="1"/>
    <col min="11" max="11" width="42.8515625" style="0" customWidth="1"/>
  </cols>
  <sheetData>
    <row r="1" spans="1:11" ht="15">
      <c r="A1" s="103" t="s">
        <v>51</v>
      </c>
      <c r="B1" s="103"/>
      <c r="C1" s="103"/>
      <c r="D1" s="103"/>
      <c r="E1" s="103"/>
      <c r="F1" s="103"/>
      <c r="G1" s="103"/>
      <c r="H1" s="103"/>
      <c r="I1" s="103"/>
      <c r="J1" s="103"/>
      <c r="K1" s="103"/>
    </row>
    <row r="2" spans="1:11" ht="15">
      <c r="A2" s="103" t="s">
        <v>52</v>
      </c>
      <c r="B2" s="103"/>
      <c r="C2" s="103"/>
      <c r="D2" s="103"/>
      <c r="E2" s="103"/>
      <c r="F2" s="103"/>
      <c r="G2" s="103"/>
      <c r="H2" s="103"/>
      <c r="I2" s="103"/>
      <c r="J2" s="103"/>
      <c r="K2" s="103"/>
    </row>
    <row r="3" spans="1:9" ht="15">
      <c r="A3" s="29"/>
      <c r="B3" s="29"/>
      <c r="C3" s="29"/>
      <c r="D3" s="29"/>
      <c r="E3" s="29"/>
      <c r="F3" s="29"/>
      <c r="G3" s="29"/>
      <c r="H3" s="29"/>
      <c r="I3" s="29"/>
    </row>
    <row r="4" spans="1:9" ht="15">
      <c r="A4" s="31" t="s">
        <v>53</v>
      </c>
      <c r="B4" s="31"/>
      <c r="C4" s="31"/>
      <c r="D4" s="31"/>
      <c r="E4" s="31"/>
      <c r="F4" s="31"/>
      <c r="G4" s="31"/>
      <c r="H4" s="31"/>
      <c r="I4" s="29"/>
    </row>
    <row r="5" spans="1:9" ht="15">
      <c r="A5" s="31" t="s">
        <v>54</v>
      </c>
      <c r="B5" s="31"/>
      <c r="C5" s="31"/>
      <c r="D5" s="31"/>
      <c r="E5" s="31"/>
      <c r="F5" s="31"/>
      <c r="G5" s="31"/>
      <c r="H5" s="31"/>
      <c r="I5" s="31"/>
    </row>
    <row r="6" spans="1:9" ht="15">
      <c r="A6" s="31" t="s">
        <v>55</v>
      </c>
      <c r="B6" s="31"/>
      <c r="C6" s="31"/>
      <c r="D6" s="31"/>
      <c r="E6" s="31"/>
      <c r="F6" s="31"/>
      <c r="G6" s="31"/>
      <c r="H6" s="31"/>
      <c r="I6" s="29"/>
    </row>
    <row r="7" spans="1:9" ht="15">
      <c r="A7" s="32" t="s">
        <v>27</v>
      </c>
      <c r="B7" s="32"/>
      <c r="C7" s="32"/>
      <c r="D7" s="32"/>
      <c r="E7" s="32"/>
      <c r="F7" s="32"/>
      <c r="G7" s="32"/>
      <c r="H7" s="28"/>
      <c r="I7" s="33"/>
    </row>
    <row r="8" spans="1:9" ht="15.75" thickBot="1">
      <c r="A8" s="18"/>
      <c r="B8" s="18"/>
      <c r="C8" s="18"/>
      <c r="D8" s="18"/>
      <c r="E8" s="18"/>
      <c r="F8" s="18"/>
      <c r="G8" s="28"/>
      <c r="H8" s="28"/>
      <c r="I8" s="33"/>
    </row>
    <row r="9" spans="1:11" s="41" customFormat="1" ht="36" customHeight="1" thickBot="1">
      <c r="A9" s="36">
        <v>7</v>
      </c>
      <c r="B9" s="37" t="s">
        <v>56</v>
      </c>
      <c r="C9" s="37" t="s">
        <v>64</v>
      </c>
      <c r="D9" s="37" t="s">
        <v>4</v>
      </c>
      <c r="E9" s="37" t="s">
        <v>5</v>
      </c>
      <c r="F9" s="37" t="s">
        <v>6</v>
      </c>
      <c r="G9" s="38" t="s">
        <v>65</v>
      </c>
      <c r="H9" s="38" t="s">
        <v>66</v>
      </c>
      <c r="I9" s="37" t="s">
        <v>67</v>
      </c>
      <c r="J9" s="39" t="s">
        <v>68</v>
      </c>
      <c r="K9" s="40" t="s">
        <v>69</v>
      </c>
    </row>
    <row r="10" spans="1:11" ht="226.5" customHeight="1" thickBot="1">
      <c r="A10" s="35">
        <v>1</v>
      </c>
      <c r="B10" s="42" t="s">
        <v>89</v>
      </c>
      <c r="C10" s="112" t="s">
        <v>24</v>
      </c>
      <c r="D10" s="112" t="s">
        <v>72</v>
      </c>
      <c r="E10" s="112" t="s">
        <v>73</v>
      </c>
      <c r="F10" s="115" t="s">
        <v>8</v>
      </c>
      <c r="G10" s="57">
        <v>39619</v>
      </c>
      <c r="H10" s="57">
        <v>39813</v>
      </c>
      <c r="I10" s="115" t="s">
        <v>74</v>
      </c>
      <c r="J10" s="43">
        <v>400000000</v>
      </c>
      <c r="K10" s="104" t="s">
        <v>70</v>
      </c>
    </row>
    <row r="11" spans="1:11" ht="127.5" customHeight="1">
      <c r="A11" s="108">
        <v>2</v>
      </c>
      <c r="B11" s="106" t="s">
        <v>90</v>
      </c>
      <c r="C11" s="113"/>
      <c r="D11" s="113"/>
      <c r="E11" s="113"/>
      <c r="F11" s="116"/>
      <c r="G11" s="118">
        <v>39457</v>
      </c>
      <c r="H11" s="118">
        <v>39813</v>
      </c>
      <c r="I11" s="116"/>
      <c r="J11" s="110">
        <v>183330555</v>
      </c>
      <c r="K11" s="105"/>
    </row>
    <row r="12" spans="1:11" ht="186.75" customHeight="1" thickBot="1">
      <c r="A12" s="109"/>
      <c r="B12" s="107"/>
      <c r="C12" s="114"/>
      <c r="D12" s="114"/>
      <c r="E12" s="114"/>
      <c r="F12" s="117"/>
      <c r="G12" s="119"/>
      <c r="H12" s="119"/>
      <c r="I12" s="117"/>
      <c r="J12" s="111"/>
      <c r="K12" s="44" t="s">
        <v>71</v>
      </c>
    </row>
    <row r="13" spans="1:3" ht="12.75">
      <c r="A13" s="120" t="s">
        <v>91</v>
      </c>
      <c r="B13" s="120"/>
      <c r="C13" t="str">
        <f>C10</f>
        <v>Secretaría de Gestión y Saneamiento Ambiental.</v>
      </c>
    </row>
  </sheetData>
  <mergeCells count="14">
    <mergeCell ref="I10:I12"/>
    <mergeCell ref="G11:G12"/>
    <mergeCell ref="H11:H12"/>
    <mergeCell ref="A13:B13"/>
    <mergeCell ref="A1:K1"/>
    <mergeCell ref="A2:K2"/>
    <mergeCell ref="K10:K11"/>
    <mergeCell ref="B11:B12"/>
    <mergeCell ref="A11:A12"/>
    <mergeCell ref="J11:J12"/>
    <mergeCell ref="C10:C12"/>
    <mergeCell ref="D10:D12"/>
    <mergeCell ref="E10:E12"/>
    <mergeCell ref="F10:F12"/>
  </mergeCells>
  <printOptions horizontalCentered="1"/>
  <pageMargins left="0.15748031496062992" right="0.15748031496062992" top="0.98" bottom="0.3937007874015748"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K13"/>
  <sheetViews>
    <sheetView tabSelected="1" zoomScale="75" zoomScaleNormal="75" workbookViewId="0" topLeftCell="A4">
      <selection activeCell="F12" sqref="F12"/>
    </sheetView>
  </sheetViews>
  <sheetFormatPr defaultColWidth="11.421875" defaultRowHeight="12.75"/>
  <cols>
    <col min="1" max="1" width="3.00390625" style="12" bestFit="1" customWidth="1"/>
    <col min="2" max="2" width="18.00390625" style="12" customWidth="1"/>
    <col min="3" max="4" width="13.28125" style="12" customWidth="1"/>
    <col min="5" max="5" width="45.140625" style="12" customWidth="1"/>
    <col min="6" max="8" width="11.421875" style="12" customWidth="1"/>
    <col min="9" max="9" width="18.7109375" style="12" customWidth="1"/>
    <col min="10" max="16384" width="11.421875" style="12" customWidth="1"/>
  </cols>
  <sheetData>
    <row r="1" spans="1:11" ht="15">
      <c r="A1" s="103" t="s">
        <v>51</v>
      </c>
      <c r="B1" s="103"/>
      <c r="C1" s="103"/>
      <c r="D1" s="103"/>
      <c r="E1" s="103"/>
      <c r="F1" s="103"/>
      <c r="G1" s="103"/>
      <c r="H1" s="103"/>
      <c r="I1" s="103"/>
      <c r="J1" s="30"/>
      <c r="K1" s="30"/>
    </row>
    <row r="2" spans="1:11" ht="15">
      <c r="A2" s="103" t="s">
        <v>52</v>
      </c>
      <c r="B2" s="103"/>
      <c r="C2" s="103"/>
      <c r="D2" s="103"/>
      <c r="E2" s="103"/>
      <c r="F2" s="103"/>
      <c r="G2" s="103"/>
      <c r="H2" s="103"/>
      <c r="I2" s="103"/>
      <c r="J2" s="103"/>
      <c r="K2" s="103"/>
    </row>
    <row r="3" spans="1:9" ht="15">
      <c r="A3" s="29"/>
      <c r="B3" s="29"/>
      <c r="C3" s="29"/>
      <c r="D3" s="29"/>
      <c r="E3" s="29"/>
      <c r="F3" s="29"/>
      <c r="G3" s="29"/>
      <c r="H3" s="29"/>
      <c r="I3" s="29"/>
    </row>
    <row r="4" spans="1:9" ht="15">
      <c r="A4" s="31" t="s">
        <v>53</v>
      </c>
      <c r="B4" s="31"/>
      <c r="C4" s="31"/>
      <c r="D4" s="31"/>
      <c r="E4" s="31"/>
      <c r="F4" s="31"/>
      <c r="G4" s="31"/>
      <c r="H4" s="31"/>
      <c r="I4" s="29"/>
    </row>
    <row r="5" spans="1:9" ht="15">
      <c r="A5" s="31" t="s">
        <v>54</v>
      </c>
      <c r="B5" s="31"/>
      <c r="C5" s="31"/>
      <c r="D5" s="31"/>
      <c r="E5" s="31"/>
      <c r="F5" s="31"/>
      <c r="G5" s="31"/>
      <c r="H5" s="31"/>
      <c r="I5" s="31"/>
    </row>
    <row r="6" spans="1:9" ht="15">
      <c r="A6" s="31" t="s">
        <v>55</v>
      </c>
      <c r="B6" s="31"/>
      <c r="C6" s="31"/>
      <c r="D6" s="31"/>
      <c r="E6" s="31"/>
      <c r="F6" s="31"/>
      <c r="G6" s="31"/>
      <c r="H6" s="31"/>
      <c r="I6" s="29"/>
    </row>
    <row r="7" spans="1:9" ht="15">
      <c r="A7" s="32" t="s">
        <v>98</v>
      </c>
      <c r="B7" s="32"/>
      <c r="C7" s="32"/>
      <c r="D7" s="32"/>
      <c r="E7" s="32"/>
      <c r="F7" s="32"/>
      <c r="G7" s="32"/>
      <c r="H7" s="28"/>
      <c r="I7" s="33"/>
    </row>
    <row r="8" spans="1:9" ht="15.75" thickBot="1">
      <c r="A8" s="18"/>
      <c r="B8" s="18"/>
      <c r="C8" s="18"/>
      <c r="D8" s="18"/>
      <c r="E8" s="18"/>
      <c r="F8" s="18"/>
      <c r="G8" s="28"/>
      <c r="H8" s="28"/>
      <c r="I8" s="33"/>
    </row>
    <row r="9" spans="1:9" ht="12.75">
      <c r="A9" s="92" t="s">
        <v>2</v>
      </c>
      <c r="B9" s="94" t="s">
        <v>56</v>
      </c>
      <c r="C9" s="94" t="s">
        <v>3</v>
      </c>
      <c r="D9" s="94" t="s">
        <v>5</v>
      </c>
      <c r="E9" s="122" t="s">
        <v>57</v>
      </c>
      <c r="F9" s="122" t="s">
        <v>18</v>
      </c>
      <c r="G9" s="122"/>
      <c r="H9" s="122"/>
      <c r="I9" s="124" t="s">
        <v>58</v>
      </c>
    </row>
    <row r="10" spans="1:9" ht="61.5" customHeight="1" thickBot="1">
      <c r="A10" s="93"/>
      <c r="B10" s="121"/>
      <c r="C10" s="121"/>
      <c r="D10" s="95"/>
      <c r="E10" s="123"/>
      <c r="F10" s="34" t="s">
        <v>59</v>
      </c>
      <c r="G10" s="34" t="s">
        <v>60</v>
      </c>
      <c r="H10" s="34" t="s">
        <v>61</v>
      </c>
      <c r="I10" s="125"/>
    </row>
    <row r="11" spans="1:9" ht="96.75" customHeight="1">
      <c r="A11" s="69">
        <v>1</v>
      </c>
      <c r="B11" s="42" t="s">
        <v>89</v>
      </c>
      <c r="C11" s="115" t="s">
        <v>24</v>
      </c>
      <c r="D11" s="115" t="s">
        <v>73</v>
      </c>
      <c r="E11" s="65" t="s">
        <v>97</v>
      </c>
      <c r="F11" s="70">
        <v>1</v>
      </c>
      <c r="G11" s="70">
        <f>(367608882.42+15837109.18+500000+8743191+2769000)/400000000</f>
        <v>0.9886454565</v>
      </c>
      <c r="H11" s="70">
        <v>0.05</v>
      </c>
      <c r="I11" s="71"/>
    </row>
    <row r="12" spans="1:9" ht="294" thickBot="1">
      <c r="A12" s="59">
        <v>2</v>
      </c>
      <c r="B12" s="58" t="s">
        <v>90</v>
      </c>
      <c r="C12" s="117"/>
      <c r="D12" s="117" t="s">
        <v>73</v>
      </c>
      <c r="E12" s="66" t="s">
        <v>92</v>
      </c>
      <c r="F12" s="72">
        <v>1</v>
      </c>
      <c r="G12" s="72">
        <f>183330555/200000000</f>
        <v>0.916652775</v>
      </c>
      <c r="H12" s="72">
        <v>1</v>
      </c>
      <c r="I12" s="73" t="s">
        <v>93</v>
      </c>
    </row>
    <row r="13" spans="1:3" ht="12.75">
      <c r="A13" s="126" t="s">
        <v>91</v>
      </c>
      <c r="B13" s="126"/>
      <c r="C13" s="12" t="str">
        <f>C11</f>
        <v>Secretaría de Gestión y Saneamiento Ambiental.</v>
      </c>
    </row>
  </sheetData>
  <mergeCells count="13">
    <mergeCell ref="A13:B13"/>
    <mergeCell ref="C11:C12"/>
    <mergeCell ref="D11:D12"/>
    <mergeCell ref="A1:I1"/>
    <mergeCell ref="A2:I2"/>
    <mergeCell ref="J2:K2"/>
    <mergeCell ref="A9:A10"/>
    <mergeCell ref="B9:B10"/>
    <mergeCell ref="C9:C10"/>
    <mergeCell ref="D9:D10"/>
    <mergeCell ref="E9:E10"/>
    <mergeCell ref="F9:H9"/>
    <mergeCell ref="I9:I10"/>
  </mergeCells>
  <printOptions horizontalCentered="1"/>
  <pageMargins left="0.15748031496062992" right="0.15748031496062992" top="0.984251968503937" bottom="0.31496062992125984" header="0" footer="0"/>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2009-02-16T13:24:24Z</cp:lastPrinted>
  <dcterms:created xsi:type="dcterms:W3CDTF">2005-12-21T23:45:17Z</dcterms:created>
  <dcterms:modified xsi:type="dcterms:W3CDTF">2009-02-16T13:24:26Z</dcterms:modified>
  <cp:category/>
  <cp:version/>
  <cp:contentType/>
  <cp:contentStatus/>
</cp:coreProperties>
</file>