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53" activeTab="0"/>
  </bookViews>
  <sheets>
    <sheet name="PPR09 EDUCA MAS" sheetId="1" r:id="rId1"/>
  </sheets>
  <definedNames>
    <definedName name="_xlnm.Print_Titles" localSheetId="0">'PPR09 EDUCA MAS'!$3:$7</definedName>
  </definedNames>
  <calcPr fullCalcOnLoad="1"/>
</workbook>
</file>

<file path=xl/sharedStrings.xml><?xml version="1.0" encoding="utf-8"?>
<sst xmlns="http://schemas.openxmlformats.org/spreadsheetml/2006/main" count="217" uniqueCount="188">
  <si>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</si>
  <si>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</si>
  <si>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</si>
  <si>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</si>
  <si>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</si>
  <si>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</si>
  <si>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</si>
  <si>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</si>
  <si>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EJE ESTRATEGICO EQUIDAD Y HUMANIDAD</t>
  </si>
  <si>
    <t>Mejoramiento de la calidad educativa</t>
  </si>
  <si>
    <t>Competencias Laborales</t>
  </si>
  <si>
    <t>Alivio al costo educativo</t>
  </si>
  <si>
    <t>Tecnologia de la información y la comunicación</t>
  </si>
  <si>
    <t>Atención a la primera infancia.</t>
  </si>
  <si>
    <t>Mingas Escolares</t>
  </si>
  <si>
    <t>Marisel Cabrera (Subsecretaria Pedagogica)</t>
  </si>
  <si>
    <t>Fomento y desarrollo de investigación pedagógica. - Implementación de estímulos para los docentes, directivos docentes, estudiantes, administrativos y establecimientos educativos que con éxito apliquen experiencias significativas e innovadoras</t>
  </si>
  <si>
    <t>Fortalecimiento del transporte escolar, especialmente en zonas rurales dispersas y atender a población vulnerable.</t>
  </si>
  <si>
    <t xml:space="preserve">                                         Avanzar en una educación  pertinente y de calidad</t>
  </si>
  <si>
    <t>Garantizar el acceso y permanencia en el sistema educativo.</t>
  </si>
  <si>
    <t xml:space="preserve"> </t>
  </si>
  <si>
    <t>Mejoramiento , ampliacion y adecuacion de infraestructura fisica de los establemcimientos educativos.</t>
  </si>
  <si>
    <t>Ana Patricia Rosas Enriquez (Subsecretaria de Planeación y sistemas)</t>
  </si>
  <si>
    <t>Leonardo Burbano (Director de Nucleo)</t>
  </si>
  <si>
    <t>Vicente Menza (Profesional oficina Financiera)</t>
  </si>
  <si>
    <t>Porcentaje de instituciones educativas que implementan el PER</t>
  </si>
  <si>
    <t>Se implementará el Plan Educativo Rural (PER) en todas las instituciones educativas públicas rurales.</t>
  </si>
  <si>
    <t>COSTO POR META</t>
  </si>
  <si>
    <t>T  O  T  A  L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</si>
  <si>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</si>
  <si>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</si>
  <si>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</si>
  <si>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</si>
  <si>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</si>
  <si>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</si>
  <si>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</si>
  <si>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</si>
  <si>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</si>
  <si>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</si>
  <si>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</si>
  <si>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Deficiencia en los niveles de calidad, pertinencia, inclusión social y retención escolar en los niveles de educación, preescolar, básica y media; con inequidad en las condiciones de la prestación del servicio entre el sector urbano y rural y escasas oportunidades de trabajo e ingreso a la educación superior de jóvenes bachilleres.</t>
  </si>
  <si>
    <t>Avanzar en una educación  pertinente y de calidad</t>
  </si>
  <si>
    <t>Reformulación e implementación de proyectos educativos institucionales y apoyo a planes de mejoramiento, tendientes a la pertinencia educativa de acuerdo al sector  urbano y rural.</t>
  </si>
  <si>
    <t>Se reformulará e implementará el 100% de los proyectos educativos institucionales en los establecimientos educativos oficiales, de acuerdo a la pertinencia educativa en cada una de las comunidades, incluyendo a la comunidad indígena.</t>
  </si>
  <si>
    <t>Porcentaje de proyectos educativos institucionales reformulados.</t>
  </si>
  <si>
    <t>Porcentaje de proyectos educativos institucionales implementados.</t>
  </si>
  <si>
    <t>Implementación y fortalecimiento de cualificación y actualización docente.</t>
  </si>
  <si>
    <t>Se implementará planes de mejoramiento en el 100% de los establecimientos educativos con bajo logro en las pruebas SABER   e ICFES realizadas en el año escolar 2005-2006 y 2007.</t>
  </si>
  <si>
    <t>Porcentaje de establecimientos educativos con bajo logro en pruebas ICFES que implementan planes de mejoramiento.</t>
  </si>
  <si>
    <t>Fomento y desarrollo de investigación pedagógica. - Implementación de estímulos para los docentes, directivos docentes, estudiantes, administrativos y establecimientos educativos que con éxito apliquen experiencias significativas e innovadoras.</t>
  </si>
  <si>
    <t>Se cualificará al 70% de docentes del área de matemáticas en estándares, competencias y procesos pedagógicos.</t>
  </si>
  <si>
    <t>Porcentaje de docentes del área de matemáticas cualificados en estándares, competencias y procesos pedagógicos, responsable comité de capacitacion docente.</t>
  </si>
  <si>
    <t>Se cualificará al 100% de docentes de las áreas de ciencias naturales, ciencias sociales y lenguaje  en estándares, competencias y procesos pedagógicos de aquellos establecimientos educativos de menor logro en pruebas SABER e ICFES.</t>
  </si>
  <si>
    <t>Porcentaje  de docentes de las áreas de ciencias naturales, ciencias sociales y lenguaje  cualificados en estándares, competencias y procesos pedagógicos</t>
  </si>
  <si>
    <t>Se cualificará al 50% de los docentes de establecimientos educativos oficiales en nuevas tecnologías de la información y la comunicación.</t>
  </si>
  <si>
    <t>Porcentaje de docentes cualificados en nuevas tecnologías de la información y la comunicación.</t>
  </si>
  <si>
    <t>Se realizará reconocimiento anual a las 3 mejores experiencias significativas pedagógicas de los establecimientos educativos oficiales.</t>
  </si>
  <si>
    <t>Experiencias significativas pedagógicas con reconocimiento.</t>
  </si>
  <si>
    <t>Se apoyará 10 experiencias innovadoras en proceso de desarrollo</t>
  </si>
  <si>
    <t>Experiencias innovadoras en proceso de desarrollo apoyadas.</t>
  </si>
  <si>
    <t>Se vinculará  al mejor estudiante de cada una de las  instituciones educativas oficiales mediante convenios con instituciones de Educación Superior.</t>
  </si>
  <si>
    <t>Mejores estudiantes de las instituciones educativas oficiales vinculados a la Educación Superior.</t>
  </si>
  <si>
    <t>Se vinculará 800 estudiantes al  proyecto ONDAS.</t>
  </si>
  <si>
    <t>Estudiantes vinculados al  proyecto ONDAS.</t>
  </si>
  <si>
    <t>Implementación del programa de Bilingüismo</t>
  </si>
  <si>
    <t>Se cualificará en estándares, competencias y procesos pedagógicos  al 90% de los docentes de inglés vinculados al sector oficial  programa que será evaluado</t>
  </si>
  <si>
    <t xml:space="preserve">Porcentaje de docentes de inglés cualificados en estándares, competencias y procesos  </t>
  </si>
  <si>
    <t>Se vinculará anualmente a por lo menos  20 bachilleres del sector oficial, a un programa de intercambio en países de habla inglesa quienes    participarán en el programa de pilotaje de formación bilingüe.</t>
  </si>
  <si>
    <t>Bachilleres y docentes vinculados al programa de intercambio en países de habla inglesa.</t>
  </si>
  <si>
    <t>Se gestionará ante entidades internacionales la vinculación de docentes a un programa de intercambio con países de habla inglesa, y se evaluara el programa.</t>
  </si>
  <si>
    <t>Se incorporará en el 100% de los currículos de los  establecimientos educativos oficiales los estándares de inglés.</t>
  </si>
  <si>
    <t>Porcentaje de establecimientos educativos que incorporan en sus currículos los estándares de inglés.</t>
  </si>
  <si>
    <t>Desarrollo de competencias laborales generales y articulación entre el nivel de educación media, educación superior y técnica.</t>
  </si>
  <si>
    <t>Porcentaje de establecimientos educativos oficiales que incorporan competencias laborales generales.</t>
  </si>
  <si>
    <t>Se consolidará el proceso de articulación de la media técnica con la educación superior en 37 establecimientos educativos oficiales.</t>
  </si>
  <si>
    <t xml:space="preserve">Establecimientos educativos municipales que consolidan el proceso de articulación de la media técnica con la educación superior. </t>
  </si>
  <si>
    <t>Se gestionará recursos con entidades privadas y ONG´s para aliviar el costo educativo de  37 estudiantes SISBEN I y II por año para que accedan a la universidad.</t>
  </si>
  <si>
    <t>Estudiantes SISBEN I y II con alivio en el costo educativo  que acceden a la universidad.</t>
  </si>
  <si>
    <t>Se consolidará el proceso de integración de la media técnica con el SENA en 12 establecimientos educativos oficiales.</t>
  </si>
  <si>
    <t xml:space="preserve">Establecimientos educativos municipales que consolidan el proceso de integración con el SENA. </t>
  </si>
  <si>
    <t>Se constituirá las bases académicas, administrativas y de equipamiento   del  Instituto de Artes y Tecnologías en Pasto</t>
  </si>
  <si>
    <t>Bases académicas, administrativas y de equipamiento   del  Instituto de Artes y Tecnologías en Pasto constituidas.</t>
  </si>
  <si>
    <t>Implementación, aplicación y actualización en nuevas tecnologías de la información, la comunicación y uso de medios.</t>
  </si>
  <si>
    <t>Se incorporará en el 50% de los establecimientos educativos oficiales el proceso pedagógico de nuevas tecnologías de la información y la comunicación.</t>
  </si>
  <si>
    <t>Porcentaje de establecimientos educativos oficiales que incorporan   nuevas tecnologías de la información y la comunicación.</t>
  </si>
  <si>
    <t>Se mejorará el servicio de conectividad en el 100% de los establecimientos educativos oficiales, con énfasis en el sector rural.</t>
  </si>
  <si>
    <t>Porcentaje de establecimientos educativos oficiales con conectividad</t>
  </si>
  <si>
    <t>Se reducirá a 20 el promedio de estudiantes por computador.</t>
  </si>
  <si>
    <t>Promedio de estudiantes por computador.</t>
  </si>
  <si>
    <t>Seguimiento al proceso pedagógico de formación de la primera infancia.</t>
  </si>
  <si>
    <t>Se realizará el seguimiento al 100% de las modalidades de atención educativa a la primera infancia.</t>
  </si>
  <si>
    <t>Porcentaje de modalidades de atención educativa a la primera infancia con seguimiento.</t>
  </si>
  <si>
    <t>Acompañamiento a proyectos transversales de los establecimientos educativos oficiales.</t>
  </si>
  <si>
    <t>Se implementará en el 100% de los establecimientos educativos los proyectos  transversales de medio ambiente, educación sexual y reproductividad, paz y democracia, uso adecuado del tiempo libre, carnaval y competencias en movilidad.</t>
  </si>
  <si>
    <t>Porcentajes de establecimientos educativos que implementan proyectos transversales de medio ambiente, educación sexual y reproductividad, paz y democracia, uso adecuado del tiempo libre, carnaval y competencias en movilidad.</t>
  </si>
  <si>
    <t>Se implementará en el 100% de las Instituciones Educativas Oficiales proyectos  institucionales de convivencia y construcción de ciudadanía.</t>
  </si>
  <si>
    <t>Porcentaje de Instituciones Educativas Oficiales que implementan proyectos institucionales de convivencia y construcción de ciudadanía.</t>
  </si>
  <si>
    <t>Garantizar la permanencia educativa, de los estudiantes en edad escolar en todos los niveles de preescolar, primaria, secundaria y media</t>
  </si>
  <si>
    <t>Se propenderá para que el 100% de los estudiantes de instituciones educativas oficiales, con edades entre 5 y 17 años, de  niveles SISBEN 1 y  2 reciban alivios en el costo educativo.</t>
  </si>
  <si>
    <t>Porcentaje estudiantes de instituciones educativas oficiales, con edades entre 5 y 17 años, de  niveles SISBEN 1 y  2 que reciben alivios en el costo educativo.</t>
  </si>
  <si>
    <t>Se incrementará la retención escolar en 2,5% en los niveles de secundaria y media.</t>
  </si>
  <si>
    <t xml:space="preserve">Tasa de retención escolar en los niveles de secundaria. </t>
  </si>
  <si>
    <t>Tasa de retención escolar en los niveles de media.</t>
  </si>
  <si>
    <t>Se disminuirá por lo menos el  2,5% la tasa de deserción escolar en los establecimientos educativos oficiales.</t>
  </si>
  <si>
    <t>Tasa de deserción escolar.</t>
  </si>
  <si>
    <t>Se brindará condiciones para que el 98,73% de los estudiantes en edad escolar del nivel de primaria permanezcan en el sistema educativo.</t>
  </si>
  <si>
    <t>Porcentaje de estudiantes que permanecen en el sistema educativo.</t>
  </si>
  <si>
    <t>Implementación y apoyo de modelos educativos flexibles</t>
  </si>
  <si>
    <t>Se Incrementará en 1.000 los estudiantes atendidos a través de  modelos educativos flexibles</t>
  </si>
  <si>
    <t>Estudiantes atendidos a través de  modelos educativos flexibles.</t>
  </si>
  <si>
    <t>Se alfabetizará 2500 personas</t>
  </si>
  <si>
    <t>Personas alfabetizadas.</t>
  </si>
  <si>
    <t>Se subsidiara el servicio de transporte escolar a 1.000 estudiantes de zonas rurales dispersas y en condición de vulnerabilidad.</t>
  </si>
  <si>
    <t>Estudiantes  de zonas rurales dispersas y en condición de vulnerabilidad con servicio de transporte escolar.</t>
  </si>
  <si>
    <t>Mejoramiento  de ambientes y dotación de restaurantes escolares con mayores deficiencias.</t>
  </si>
  <si>
    <t>Se invertirá el 50% de los recursos gestionados por cooperativas al mejoramiento de los restaurantes escolares y laboratorios, con prioridad  en el sector rural.</t>
  </si>
  <si>
    <t>Mejoramiento, ampliación y adecuación de infraestructura física de los establecimientos educativos</t>
  </si>
  <si>
    <t>Se mejorará, adecuará y/o ampliará la infraestructura física de 7 Instituciones Educativas</t>
  </si>
  <si>
    <t>Instituciones educativas  oficiales mejoradas, adecuadas o ampliadas en su infraestructura física.</t>
  </si>
  <si>
    <t>Se institucionalizará y se realizará anualmente mingas en el 100% de los establecimientos escolares oficiales para mejorar los ambientes escolares y su entorno.</t>
  </si>
  <si>
    <t>Establecimientos educativos oficiales que institucionalizan y realizan mingas para mejorar los ambientes escolares y su entorno.</t>
  </si>
  <si>
    <t>Fortalecer  la atención a la diversidad y a la población con necesidades educativas especiales y talentos excepcionales.</t>
  </si>
  <si>
    <t>Se incrementará en 400 estudiantes la atención a la población escolar con necesidades educativas especiales y talentos excepcionales en los establecimientos educativos.</t>
  </si>
  <si>
    <t>Población escolar con necesidades educativas especiales.</t>
  </si>
  <si>
    <t>Población escolar de talentos excepcionales atendida.</t>
  </si>
  <si>
    <t>Se incrementará la atención por ciclos en 1.000 estudiantes</t>
  </si>
  <si>
    <t>Estudiantes atendidos por ciclos.</t>
  </si>
  <si>
    <t>Se incrementará la atención a población vulnerable en 1.000 estudiantes.</t>
  </si>
  <si>
    <t>Población vulnerable atendida.</t>
  </si>
  <si>
    <t>Fortalecimiento de las escuelas de formación musical.</t>
  </si>
  <si>
    <t xml:space="preserve">Se articulará las 6 escuelas de formación musical a los proyectos educativos institucionales. </t>
  </si>
  <si>
    <t>Escuelas de formación musical articuladas a los proyectos educativos institucionales.</t>
  </si>
  <si>
    <t>Se creará 2 escuelas de formación musical.</t>
  </si>
  <si>
    <t>Escuelas de formación musical creadas.</t>
  </si>
  <si>
    <t>Se certificará en competencias de formación musical a 100 estudiantes a través de instituciones habilitadas.</t>
  </si>
  <si>
    <t>Estudiantes certificados en competencias de formación musical.</t>
  </si>
  <si>
    <t>Se atenderá 1000 estudiantes en la red de escuelas de formación musical.</t>
  </si>
  <si>
    <t>Estudiantes atendidos por la red de escuelas de formación musical.</t>
  </si>
  <si>
    <t>Se implementará en 3 establecimientos educativos oficiales  sistemas de gestión de calidad.</t>
  </si>
  <si>
    <t>Establecimientos educativos que implementan sistemas de gestión de calidad.</t>
  </si>
  <si>
    <t>Mejorar los procesos administrativos y de gestión que contribuyan al logro de un sistema educativo municipal de calidad, efectivo, transparente, equitativo e incluyente</t>
  </si>
  <si>
    <t>Implementación de  sistemas de gestión de calidad en instituciones educativas municipales.</t>
  </si>
  <si>
    <t xml:space="preserve">Implementar un sistema de información e indicadores de gestión y rendición pública de cuentas de la Secretaría y los Establecimientos Educativos. </t>
  </si>
  <si>
    <t>Se implementará un sistema de rendición pública de cuentas para el 100% de los establecimientos educativos del municipio.</t>
  </si>
  <si>
    <t>Porcentaje de establecimientos educativos que realizan rendición pública de cuentas.</t>
  </si>
  <si>
    <t>Construcción participativa de las políticas educativas a largo plazo para el municipio de Pasto.</t>
  </si>
  <si>
    <t>Se construirá participativamente el Plan Decenal de Educación del Municipio de Pasto.</t>
  </si>
  <si>
    <t>Plan Decenal de educación construido participativamente.</t>
  </si>
  <si>
    <t>PROGRAMA PASTO, EDUCA MAS.</t>
  </si>
  <si>
    <t>Rendición Pública de Cuentas</t>
  </si>
  <si>
    <t>Solidarios con la Educación</t>
  </si>
  <si>
    <t>Plan Decenal de Educación.</t>
  </si>
  <si>
    <t>Dorís Mejía Benavides (Supervisores)</t>
  </si>
  <si>
    <t>Nota:</t>
  </si>
  <si>
    <t>Se encuentra incluido en costos del sector educativo</t>
  </si>
  <si>
    <r>
      <t xml:space="preserve">Administración costos del sector educativo - Municipio de Pasto.  </t>
    </r>
    <r>
      <rPr>
        <b/>
        <sz val="10"/>
        <color indexed="10"/>
        <rFont val="Arial"/>
        <family val="2"/>
      </rPr>
      <t>2009520010005</t>
    </r>
  </si>
  <si>
    <r>
      <t xml:space="preserve">Atención educativa a población vulnerable del Municipio de Pasto. </t>
    </r>
    <r>
      <rPr>
        <b/>
        <sz val="10"/>
        <color indexed="10"/>
        <rFont val="Arial"/>
        <family val="2"/>
      </rPr>
      <t>2009520010012</t>
    </r>
  </si>
  <si>
    <r>
      <t xml:space="preserve">Educación sexual, convivencia y construcción de ciudadanía en las instituciones educativas. Municipio de Pasto.  </t>
    </r>
    <r>
      <rPr>
        <b/>
        <sz val="10"/>
        <color indexed="10"/>
        <rFont val="Arial"/>
        <family val="2"/>
      </rPr>
      <t>2009520010033</t>
    </r>
  </si>
  <si>
    <r>
      <t xml:space="preserve">Fortalecimiento de la Red de Escuelas de Formación Musical del Municipio de Pasto. </t>
    </r>
    <r>
      <rPr>
        <b/>
        <sz val="10"/>
        <color indexed="10"/>
        <rFont val="Arial"/>
        <family val="2"/>
      </rPr>
      <t>2009520010034</t>
    </r>
  </si>
  <si>
    <r>
      <t xml:space="preserve">Atención a población con necesidades educativas especiales y con capacidades y talentos excepcionales de Pasto. </t>
    </r>
    <r>
      <rPr>
        <b/>
        <sz val="10"/>
        <color indexed="10"/>
        <rFont val="Arial"/>
        <family val="2"/>
      </rPr>
      <t>2009520010035</t>
    </r>
  </si>
  <si>
    <r>
      <t xml:space="preserve">Pasto bilingüe.  </t>
    </r>
    <r>
      <rPr>
        <b/>
        <sz val="10"/>
        <color indexed="10"/>
        <rFont val="Arial"/>
        <family val="2"/>
      </rPr>
      <t>2009520010048</t>
    </r>
  </si>
  <si>
    <r>
      <t xml:space="preserve">Apoyo a la permanencia en el sistema educativo público. Municipio de Pasto. </t>
    </r>
    <r>
      <rPr>
        <b/>
        <sz val="10"/>
        <color indexed="10"/>
        <rFont val="Arial"/>
        <family val="2"/>
      </rPr>
      <t>2009520010021</t>
    </r>
  </si>
  <si>
    <r>
      <t xml:space="preserve">Mejoramiento de los espacios físicos educativos públicos del Municipio de Pasto,  </t>
    </r>
    <r>
      <rPr>
        <b/>
        <sz val="10"/>
        <color indexed="10"/>
        <rFont val="Arial"/>
        <family val="2"/>
      </rPr>
      <t>2009520010073</t>
    </r>
  </si>
  <si>
    <r>
      <t xml:space="preserve">Implementación del sistema tecnológico para el apoyo de procesos pedagógicos en la instituciones educativas del Municipio de Pasto.
</t>
    </r>
    <r>
      <rPr>
        <b/>
        <sz val="10"/>
        <color indexed="10"/>
        <rFont val="Arial"/>
        <family val="2"/>
      </rPr>
      <t>2009520010090</t>
    </r>
  </si>
  <si>
    <r>
      <t xml:space="preserve">Implementación proyecto ONDAS. Municipio de Pasto. </t>
    </r>
    <r>
      <rPr>
        <b/>
        <sz val="10"/>
        <color indexed="10"/>
        <rFont val="Arial"/>
        <family val="2"/>
      </rPr>
      <t>2009520010091</t>
    </r>
  </si>
  <si>
    <r>
      <t xml:space="preserve">Adquisición lote para mejoramiento de ambientes escolares en la Institución Educativa Municipal Mocondino. Municipio de Pasto.  </t>
    </r>
    <r>
      <rPr>
        <b/>
        <sz val="10"/>
        <color indexed="10"/>
        <rFont val="Arial"/>
        <family val="2"/>
      </rPr>
      <t>2009520010097</t>
    </r>
  </si>
  <si>
    <t>Delly Delgado.  (Coordinadora Infraestructura)</t>
  </si>
  <si>
    <r>
      <t xml:space="preserve">Alivio a la canasta educativa. Municipio de Pasto.  </t>
    </r>
    <r>
      <rPr>
        <b/>
        <sz val="10"/>
        <color indexed="10"/>
        <rFont val="Arial"/>
        <family val="2"/>
      </rPr>
      <t>2009520010103</t>
    </r>
    <r>
      <rPr>
        <sz val="10"/>
        <rFont val="Arial"/>
        <family val="2"/>
      </rPr>
      <t xml:space="preserve">
</t>
    </r>
  </si>
  <si>
    <t>Nación</t>
  </si>
  <si>
    <r>
      <t xml:space="preserve">Red Educativa Nacional. Conectividad. Municipio de Pasto.  </t>
    </r>
    <r>
      <rPr>
        <b/>
        <sz val="10"/>
        <color indexed="10"/>
        <rFont val="Arial"/>
        <family val="2"/>
      </rPr>
      <t>2009520010110</t>
    </r>
  </si>
  <si>
    <t>Se incorporará las competencias laborales en 10 de las instituciones educativas oficiales.</t>
  </si>
  <si>
    <r>
      <t xml:space="preserve">Dotación de canasta y mobiliario escolar para el sector rural y la comuna 10 del Municipio de Pasto.  </t>
    </r>
    <r>
      <rPr>
        <b/>
        <sz val="10"/>
        <color indexed="10"/>
        <rFont val="Arial"/>
        <family val="2"/>
      </rPr>
      <t>2009520010128</t>
    </r>
  </si>
  <si>
    <r>
      <t xml:space="preserve">Apoyo a la calidad educativa  - Pacto por el mejoramiento de la calidad educativa - Juntos. Municipio de Pasto.  </t>
    </r>
    <r>
      <rPr>
        <b/>
        <sz val="10"/>
        <color indexed="10"/>
        <rFont val="Arial"/>
        <family val="2"/>
      </rPr>
      <t>2009520010129</t>
    </r>
  </si>
  <si>
    <r>
      <t xml:space="preserve">Construcción de cuatro (4) aulas y una (1) unidad sanitaria en la Institución Educativa Municipal José Artemio Mendoza. Municipio de Pasto. </t>
    </r>
    <r>
      <rPr>
        <b/>
        <sz val="10"/>
        <color indexed="10"/>
        <rFont val="Arial"/>
        <family val="2"/>
      </rPr>
      <t>2009520010148</t>
    </r>
  </si>
  <si>
    <r>
      <t xml:space="preserve">Construcción de cuatro (4) aulas y una (1) unidad sanitaria en la Institución Educativa Municipal Nuestra Señora de Guadalupe. Municipio de Pasto.  </t>
    </r>
    <r>
      <rPr>
        <b/>
        <sz val="10"/>
        <color indexed="10"/>
        <rFont val="Arial"/>
        <family val="2"/>
      </rPr>
      <t>2009520010147</t>
    </r>
  </si>
  <si>
    <t xml:space="preserve">378.064.682
</t>
  </si>
  <si>
    <r>
      <t xml:space="preserve">Construcción de una unidad sanitaria, red de media tensión y alcantarillado en la institución educativa municipal Ciudadela de Pasto. Municipio de Pasto.  </t>
    </r>
    <r>
      <rPr>
        <b/>
        <sz val="10"/>
        <color indexed="10"/>
        <rFont val="Arial"/>
        <family val="2"/>
      </rPr>
      <t>2009520010167</t>
    </r>
  </si>
  <si>
    <t xml:space="preserve">147.255.659
</t>
  </si>
  <si>
    <r>
      <t xml:space="preserve">Construcción de dos aulas de informáticas, dos de laboratorio y cuatro de clase para la institución educativa municipal Ciudadela de Paz - Municipio de Pasto. </t>
    </r>
    <r>
      <rPr>
        <b/>
        <sz val="10"/>
        <color indexed="10"/>
        <rFont val="Arial"/>
        <family val="2"/>
      </rPr>
      <t>2009520010167</t>
    </r>
  </si>
  <si>
    <r>
      <t xml:space="preserve">Construcción de nueve (9) aulas y una unidad sanitaria en la institución educativa municipal de Mocondino. Municipio de Pasto. </t>
    </r>
    <r>
      <rPr>
        <b/>
        <sz val="10"/>
        <color indexed="10"/>
        <rFont val="Arial"/>
        <family val="2"/>
      </rPr>
      <t>2009520010154</t>
    </r>
  </si>
  <si>
    <r>
      <t xml:space="preserve">Administración contratada del servicio educativo. Municipio de Pasto. </t>
    </r>
    <r>
      <rPr>
        <b/>
        <sz val="10"/>
        <color indexed="10"/>
        <rFont val="Arial"/>
        <family val="2"/>
      </rPr>
      <t>2009520010020</t>
    </r>
  </si>
  <si>
    <r>
      <t xml:space="preserve">Reconocimiento a las experiencias significativas para el mejoramiento de la calidad educativa en el Municipio de Pasto.
</t>
    </r>
    <r>
      <rPr>
        <b/>
        <sz val="10"/>
        <color indexed="10"/>
        <rFont val="Arial"/>
        <family val="2"/>
      </rPr>
      <t>2009520010196</t>
    </r>
  </si>
  <si>
    <r>
      <t xml:space="preserve">Implementación del Plan Educativo Rural para el Municipio de Pasto. </t>
    </r>
    <r>
      <rPr>
        <b/>
        <sz val="9"/>
        <color indexed="10"/>
        <rFont val="Verdana"/>
        <family val="2"/>
      </rPr>
      <t>2009520010198</t>
    </r>
  </si>
  <si>
    <t>MEN</t>
  </si>
  <si>
    <r>
      <t xml:space="preserve">Construcción de cuatro aulas, una batería sanitaria y reposición de dos aulas en la Institución educativa municipal Marco Fidel Suarez. Municipio de Pasto. </t>
    </r>
    <r>
      <rPr>
        <b/>
        <sz val="10"/>
        <color indexed="10"/>
        <rFont val="Arial"/>
        <family val="2"/>
      </rPr>
      <t>2009520010204</t>
    </r>
  </si>
  <si>
    <r>
      <t xml:space="preserve">Construcción de tres aulas, una batería sanitaria y dotación de mobiliario básico escolar en la Institución Educativa Municipal Luís Eduardo Mora Osejo. Municipio de Pasto. </t>
    </r>
    <r>
      <rPr>
        <b/>
        <sz val="10"/>
        <color indexed="10"/>
        <rFont val="Arial"/>
        <family val="2"/>
      </rPr>
      <t>2009520010203</t>
    </r>
  </si>
  <si>
    <t xml:space="preserve">I.E MARCO FIDEL SUAREZ
&gt; I.E NORMAL SUPERIOR
&gt; I.E SANTA TERESITA
&gt; I.E OBONUCO
&gt; I.E LUIS EDUARDO MORA OSEJO
</t>
  </si>
  <si>
    <r>
      <t xml:space="preserve"> Apoyo a estudiantes practicantes del taller de producción en madera de la institución educativa Técnico Industrial del Municipio de Pasto.
</t>
    </r>
    <r>
      <rPr>
        <b/>
        <sz val="10"/>
        <color indexed="10"/>
        <rFont val="Arial"/>
        <family val="2"/>
      </rPr>
      <t>2009520010220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</si>
</sst>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0.0"/>
    <numFmt numFmtId="166" formatCode="0.0%"/>
    <numFmt numFmtId="167" formatCode="#"/>
    <numFmt numFmtId="168" formatCode="#,##0.0;[Red]#,##0.0"/>
    <numFmt numFmtId="169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9" fontId="0" fillId="0" borderId="10" xfId="55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0" fillId="0" borderId="11" xfId="55" applyFont="1" applyFill="1" applyBorder="1" applyAlignment="1">
      <alignment horizontal="center" vertical="center"/>
    </xf>
    <xf numFmtId="3" fontId="0" fillId="0" borderId="10" xfId="48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center" wrapText="1"/>
      <protection/>
    </xf>
    <xf numFmtId="2" fontId="0" fillId="0" borderId="11" xfId="0" applyNumberFormat="1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/>
    </xf>
    <xf numFmtId="4" fontId="3" fillId="0" borderId="0" xfId="53" applyNumberFormat="1" applyFont="1" applyFill="1" applyAlignment="1">
      <alignment horizontal="center" wrapText="1"/>
      <protection/>
    </xf>
    <xf numFmtId="3" fontId="0" fillId="0" borderId="0" xfId="0" applyNumberFormat="1" applyFont="1" applyFill="1" applyAlignment="1">
      <alignment/>
    </xf>
    <xf numFmtId="3" fontId="3" fillId="0" borderId="0" xfId="53" applyNumberFormat="1" applyFont="1" applyFill="1" applyAlignment="1">
      <alignment horizont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>
      <alignment vertical="center" wrapText="1"/>
      <protection/>
    </xf>
    <xf numFmtId="9" fontId="0" fillId="0" borderId="10" xfId="55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justify" vertical="center" wrapText="1"/>
    </xf>
    <xf numFmtId="3" fontId="3" fillId="0" borderId="0" xfId="53" applyNumberFormat="1" applyFont="1" applyFill="1" applyAlignment="1">
      <alignment wrapText="1"/>
      <protection/>
    </xf>
    <xf numFmtId="3" fontId="3" fillId="0" borderId="0" xfId="53" applyNumberFormat="1" applyFont="1" applyAlignment="1">
      <alignment wrapText="1"/>
      <protection/>
    </xf>
    <xf numFmtId="0" fontId="10" fillId="0" borderId="10" xfId="0" applyFont="1" applyFill="1" applyBorder="1" applyAlignment="1">
      <alignment horizontal="justify" vertical="center" wrapText="1"/>
    </xf>
    <xf numFmtId="0" fontId="6" fillId="0" borderId="0" xfId="53" applyFont="1" applyFill="1" applyAlignment="1">
      <alignment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49" fontId="3" fillId="34" borderId="13" xfId="53" applyNumberFormat="1" applyFont="1" applyFill="1" applyBorder="1" applyAlignment="1">
      <alignment horizontal="center" vertical="center" wrapText="1"/>
      <protection/>
    </xf>
    <xf numFmtId="49" fontId="3" fillId="34" borderId="14" xfId="53" applyNumberFormat="1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wrapText="1"/>
      <protection/>
    </xf>
    <xf numFmtId="2" fontId="0" fillId="0" borderId="15" xfId="0" applyNumberFormat="1" applyFont="1" applyFill="1" applyBorder="1" applyAlignment="1">
      <alignment horizontal="justify" vertical="center" wrapText="1"/>
    </xf>
    <xf numFmtId="0" fontId="3" fillId="0" borderId="15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justify" vertical="center" wrapText="1"/>
      <protection/>
    </xf>
    <xf numFmtId="3" fontId="0" fillId="0" borderId="15" xfId="0" applyNumberFormat="1" applyFont="1" applyFill="1" applyBorder="1" applyAlignment="1">
      <alignment horizontal="center" vertical="center"/>
    </xf>
    <xf numFmtId="3" fontId="6" fillId="0" borderId="16" xfId="53" applyNumberFormat="1" applyFont="1" applyFill="1" applyBorder="1" applyAlignment="1">
      <alignment horizontal="center" wrapText="1"/>
      <protection/>
    </xf>
    <xf numFmtId="0" fontId="6" fillId="0" borderId="17" xfId="53" applyFont="1" applyFill="1" applyBorder="1" applyAlignment="1">
      <alignment wrapText="1"/>
      <protection/>
    </xf>
    <xf numFmtId="0" fontId="0" fillId="0" borderId="10" xfId="0" applyFont="1" applyFill="1" applyBorder="1" applyAlignment="1">
      <alignment horizontal="justify" vertical="center"/>
    </xf>
    <xf numFmtId="0" fontId="0" fillId="0" borderId="15" xfId="53" applyFont="1" applyFill="1" applyBorder="1" applyAlignment="1">
      <alignment wrapText="1"/>
      <protection/>
    </xf>
    <xf numFmtId="3" fontId="0" fillId="0" borderId="18" xfId="0" applyNumberFormat="1" applyFont="1" applyFill="1" applyBorder="1" applyAlignment="1">
      <alignment horizontal="justify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4" fontId="3" fillId="35" borderId="20" xfId="53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right" wrapText="1"/>
      <protection/>
    </xf>
    <xf numFmtId="3" fontId="0" fillId="0" borderId="21" xfId="0" applyNumberFormat="1" applyFont="1" applyFill="1" applyBorder="1" applyAlignment="1">
      <alignment horizontal="justify"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justify" vertical="center"/>
    </xf>
    <xf numFmtId="3" fontId="0" fillId="0" borderId="23" xfId="55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justify" vertical="center" wrapText="1"/>
    </xf>
    <xf numFmtId="9" fontId="0" fillId="0" borderId="10" xfId="55" applyFont="1" applyFill="1" applyBorder="1" applyAlignment="1">
      <alignment horizontal="left" vertical="center" wrapText="1"/>
    </xf>
    <xf numFmtId="9" fontId="0" fillId="0" borderId="12" xfId="55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justify" vertical="center" wrapText="1"/>
    </xf>
    <xf numFmtId="9" fontId="0" fillId="0" borderId="19" xfId="55" applyFont="1" applyFill="1" applyBorder="1" applyAlignment="1">
      <alignment horizontal="center" vertical="center"/>
    </xf>
    <xf numFmtId="9" fontId="0" fillId="0" borderId="19" xfId="55" applyFont="1" applyFill="1" applyBorder="1" applyAlignment="1">
      <alignment vertical="center" wrapText="1"/>
    </xf>
    <xf numFmtId="3" fontId="0" fillId="0" borderId="10" xfId="55" applyNumberFormat="1" applyFont="1" applyFill="1" applyBorder="1" applyAlignment="1">
      <alignment horizontal="center" vertical="center" wrapText="1"/>
    </xf>
    <xf numFmtId="9" fontId="0" fillId="0" borderId="24" xfId="55" applyFont="1" applyFill="1" applyBorder="1" applyAlignment="1">
      <alignment horizontal="center" vertical="center" wrapText="1"/>
    </xf>
    <xf numFmtId="9" fontId="0" fillId="0" borderId="23" xfId="55" applyFont="1" applyFill="1" applyBorder="1" applyAlignment="1">
      <alignment horizontal="center" vertical="center" wrapText="1"/>
    </xf>
    <xf numFmtId="3" fontId="0" fillId="0" borderId="10" xfId="55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2" fontId="0" fillId="0" borderId="12" xfId="0" applyNumberFormat="1" applyFont="1" applyFill="1" applyBorder="1" applyAlignment="1">
      <alignment horizontal="justify" vertical="center" wrapText="1"/>
    </xf>
    <xf numFmtId="2" fontId="0" fillId="0" borderId="23" xfId="0" applyNumberFormat="1" applyFont="1" applyFill="1" applyBorder="1" applyAlignment="1">
      <alignment horizontal="justify" vertical="center" wrapText="1"/>
    </xf>
    <xf numFmtId="2" fontId="0" fillId="0" borderId="19" xfId="0" applyNumberFormat="1" applyFont="1" applyFill="1" applyBorder="1" applyAlignment="1">
      <alignment horizontal="justify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justify" vertical="center"/>
    </xf>
    <xf numFmtId="3" fontId="0" fillId="0" borderId="25" xfId="0" applyNumberFormat="1" applyFont="1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3" fontId="0" fillId="0" borderId="27" xfId="0" applyNumberFormat="1" applyFont="1" applyFill="1" applyBorder="1" applyAlignment="1">
      <alignment horizontal="justify" vertical="center"/>
    </xf>
    <xf numFmtId="3" fontId="0" fillId="0" borderId="12" xfId="55" applyNumberFormat="1" applyFont="1" applyFill="1" applyBorder="1" applyAlignment="1">
      <alignment horizontal="center" vertical="center" wrapText="1"/>
    </xf>
    <xf numFmtId="3" fontId="0" fillId="0" borderId="23" xfId="55" applyNumberFormat="1" applyFont="1" applyFill="1" applyBorder="1" applyAlignment="1">
      <alignment horizontal="center" vertical="center" wrapText="1"/>
    </xf>
    <xf numFmtId="3" fontId="0" fillId="0" borderId="19" xfId="55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29" xfId="53" applyFont="1" applyFill="1" applyBorder="1" applyAlignment="1">
      <alignment horizontal="left" wrapText="1"/>
      <protection/>
    </xf>
    <xf numFmtId="0" fontId="3" fillId="0" borderId="0" xfId="53" applyFont="1" applyFill="1" applyAlignment="1">
      <alignment horizontal="left" wrapText="1"/>
      <protection/>
    </xf>
    <xf numFmtId="3" fontId="0" fillId="0" borderId="10" xfId="0" applyNumberFormat="1" applyFont="1" applyFill="1" applyBorder="1" applyAlignment="1">
      <alignment horizontal="justify" vertical="center" wrapText="1"/>
    </xf>
    <xf numFmtId="0" fontId="11" fillId="38" borderId="30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31" xfId="0" applyFont="1" applyFill="1" applyBorder="1" applyAlignment="1">
      <alignment horizontal="center" vertical="center" wrapText="1"/>
    </xf>
    <xf numFmtId="0" fontId="12" fillId="39" borderId="32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/>
    </xf>
    <xf numFmtId="0" fontId="12" fillId="39" borderId="21" xfId="0" applyFont="1" applyFill="1" applyBorder="1" applyAlignment="1">
      <alignment horizontal="center" vertical="center"/>
    </xf>
    <xf numFmtId="0" fontId="6" fillId="0" borderId="33" xfId="53" applyFont="1" applyFill="1" applyBorder="1" applyAlignment="1">
      <alignment horizontal="center" wrapText="1"/>
      <protection/>
    </xf>
    <xf numFmtId="0" fontId="6" fillId="0" borderId="16" xfId="53" applyFont="1" applyFill="1" applyBorder="1" applyAlignment="1">
      <alignment horizontal="center" wrapText="1"/>
      <protection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" fillId="40" borderId="35" xfId="0" applyFont="1" applyFill="1" applyBorder="1" applyAlignment="1">
      <alignment horizontal="center" vertical="center"/>
    </xf>
    <xf numFmtId="0" fontId="5" fillId="40" borderId="36" xfId="0" applyFont="1" applyFill="1" applyBorder="1" applyAlignment="1">
      <alignment horizontal="center" vertical="center"/>
    </xf>
    <xf numFmtId="0" fontId="5" fillId="40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/>
    </xf>
    <xf numFmtId="0" fontId="6" fillId="41" borderId="36" xfId="0" applyFont="1" applyFill="1" applyBorder="1" applyAlignment="1">
      <alignment horizontal="center" vertical="center"/>
    </xf>
    <xf numFmtId="0" fontId="6" fillId="41" borderId="37" xfId="0" applyFont="1" applyFill="1" applyBorder="1" applyAlignment="1">
      <alignment horizontal="center" vertical="center"/>
    </xf>
    <xf numFmtId="0" fontId="9" fillId="40" borderId="10" xfId="53" applyFont="1" applyFill="1" applyBorder="1" applyAlignment="1">
      <alignment horizontal="center" vertical="center" wrapText="1"/>
      <protection/>
    </xf>
    <xf numFmtId="0" fontId="9" fillId="40" borderId="12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38" xfId="53" applyFont="1" applyFill="1" applyBorder="1" applyAlignment="1">
      <alignment horizontal="center" vertical="center" wrapText="1"/>
      <protection/>
    </xf>
    <xf numFmtId="0" fontId="8" fillId="33" borderId="39" xfId="53" applyFont="1" applyFill="1" applyBorder="1" applyAlignment="1">
      <alignment horizontal="center" vertical="center" wrapText="1"/>
      <protection/>
    </xf>
    <xf numFmtId="0" fontId="8" fillId="33" borderId="40" xfId="53" applyFont="1" applyFill="1" applyBorder="1" applyAlignment="1">
      <alignment horizontal="center" vertical="center" wrapText="1"/>
      <protection/>
    </xf>
    <xf numFmtId="0" fontId="9" fillId="40" borderId="23" xfId="53" applyFont="1" applyFill="1" applyBorder="1" applyAlignment="1">
      <alignment horizontal="center" vertical="center" wrapText="1"/>
      <protection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49" fontId="3" fillId="34" borderId="12" xfId="53" applyNumberFormat="1" applyFont="1" applyFill="1" applyBorder="1" applyAlignment="1">
      <alignment horizontal="center" vertical="center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49" fontId="7" fillId="34" borderId="12" xfId="53" applyNumberFormat="1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7" fillId="34" borderId="12" xfId="53" applyFont="1" applyFill="1" applyBorder="1" applyAlignment="1">
      <alignment horizontal="center" vertical="center" wrapText="1"/>
      <protection/>
    </xf>
    <xf numFmtId="49" fontId="7" fillId="34" borderId="36" xfId="53" applyNumberFormat="1" applyFont="1" applyFill="1" applyBorder="1" applyAlignment="1">
      <alignment horizontal="center" vertical="center" wrapText="1"/>
      <protection/>
    </xf>
    <xf numFmtId="3" fontId="3" fillId="34" borderId="10" xfId="53" applyNumberFormat="1" applyFont="1" applyFill="1" applyBorder="1" applyAlignment="1">
      <alignment horizontal="center" vertical="center" wrapText="1"/>
      <protection/>
    </xf>
    <xf numFmtId="3" fontId="3" fillId="34" borderId="12" xfId="53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justify" vertical="center" wrapText="1"/>
    </xf>
    <xf numFmtId="9" fontId="0" fillId="0" borderId="10" xfId="55" applyFont="1" applyFill="1" applyBorder="1" applyAlignment="1">
      <alignment horizontal="justify" vertical="center" wrapText="1"/>
    </xf>
    <xf numFmtId="2" fontId="0" fillId="0" borderId="11" xfId="0" applyNumberFormat="1" applyFont="1" applyFill="1" applyBorder="1" applyAlignment="1">
      <alignment horizontal="justify" vertical="center" wrapText="1"/>
    </xf>
    <xf numFmtId="9" fontId="0" fillId="0" borderId="10" xfId="55" applyFont="1" applyFill="1" applyBorder="1" applyAlignment="1">
      <alignment horizontal="left" vertical="center" wrapText="1"/>
    </xf>
    <xf numFmtId="9" fontId="0" fillId="0" borderId="12" xfId="55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9" fontId="0" fillId="0" borderId="19" xfId="55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3" fontId="0" fillId="0" borderId="26" xfId="0" applyNumberFormat="1" applyFont="1" applyFill="1" applyBorder="1" applyAlignment="1">
      <alignment horizontal="justify" vertical="center"/>
    </xf>
    <xf numFmtId="3" fontId="0" fillId="0" borderId="18" xfId="0" applyNumberFormat="1" applyFont="1" applyFill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3"/>
  <sheetViews>
    <sheetView tabSelected="1" zoomScale="75" zoomScaleNormal="75" zoomScalePageLayoutView="0" workbookViewId="0" topLeftCell="E44">
      <selection activeCell="H51" sqref="H51"/>
    </sheetView>
  </sheetViews>
  <sheetFormatPr defaultColWidth="11.421875" defaultRowHeight="12.75"/>
  <cols>
    <col min="1" max="1" width="14.140625" style="1" customWidth="1"/>
    <col min="2" max="2" width="20.00390625" style="1" customWidth="1"/>
    <col min="3" max="3" width="27.421875" style="1" customWidth="1"/>
    <col min="4" max="4" width="30.7109375" style="1" customWidth="1"/>
    <col min="5" max="5" width="32.00390625" style="1" customWidth="1"/>
    <col min="6" max="6" width="15.421875" style="1" customWidth="1"/>
    <col min="7" max="7" width="22.28125" style="1" customWidth="1"/>
    <col min="8" max="8" width="23.00390625" style="13" bestFit="1" customWidth="1"/>
    <col min="9" max="9" width="38.57421875" style="1" customWidth="1"/>
    <col min="10" max="10" width="9.28125" style="1" customWidth="1"/>
    <col min="11" max="11" width="23.00390625" style="26" bestFit="1" customWidth="1"/>
    <col min="12" max="12" width="22.57421875" style="26" bestFit="1" customWidth="1"/>
    <col min="13" max="13" width="21.140625" style="1" customWidth="1"/>
    <col min="14" max="14" width="24.00390625" style="1" hidden="1" customWidth="1"/>
    <col min="15" max="15" width="0" style="1" hidden="1" customWidth="1"/>
    <col min="16" max="16" width="20.57421875" style="1" hidden="1" customWidth="1"/>
    <col min="17" max="17" width="27.140625" style="1" hidden="1" customWidth="1"/>
    <col min="18" max="16384" width="11.421875" style="1" customWidth="1"/>
  </cols>
  <sheetData>
    <row r="1" spans="1:12" s="12" customFormat="1" ht="15">
      <c r="A1" s="115" t="s">
        <v>39</v>
      </c>
      <c r="B1" s="116"/>
      <c r="C1" s="116"/>
      <c r="D1" s="117"/>
      <c r="E1" s="20"/>
      <c r="F1" s="20"/>
      <c r="G1" s="20"/>
      <c r="H1" s="13"/>
      <c r="K1" s="25"/>
      <c r="L1" s="25"/>
    </row>
    <row r="2" spans="1:13" s="22" customFormat="1" ht="15">
      <c r="A2" s="112" t="s">
        <v>8</v>
      </c>
      <c r="B2" s="113"/>
      <c r="C2" s="113"/>
      <c r="D2" s="114"/>
      <c r="E2" s="21"/>
      <c r="F2" s="21"/>
      <c r="G2" s="21"/>
      <c r="H2" s="13"/>
      <c r="I2" s="12"/>
      <c r="J2" s="12"/>
      <c r="K2" s="25"/>
      <c r="L2" s="25"/>
      <c r="M2" s="12"/>
    </row>
    <row r="3" spans="1:13" s="22" customFormat="1" ht="14.25">
      <c r="A3" s="118" t="s">
        <v>148</v>
      </c>
      <c r="B3" s="119"/>
      <c r="C3" s="119"/>
      <c r="D3" s="120"/>
      <c r="H3" s="13"/>
      <c r="I3" s="12"/>
      <c r="J3" s="12"/>
      <c r="K3" s="25"/>
      <c r="L3" s="25"/>
      <c r="M3" s="12"/>
    </row>
    <row r="4" spans="3:13" s="22" customFormat="1" ht="11.25">
      <c r="C4" s="21"/>
      <c r="D4" s="21"/>
      <c r="E4" s="21"/>
      <c r="F4" s="21"/>
      <c r="H4" s="13"/>
      <c r="I4" s="12"/>
      <c r="J4" s="12"/>
      <c r="K4" s="25"/>
      <c r="L4" s="25"/>
      <c r="M4" s="12"/>
    </row>
    <row r="5" spans="1:13" s="2" customFormat="1" ht="12.75">
      <c r="A5" s="122" t="s">
        <v>3</v>
      </c>
      <c r="B5" s="121" t="s">
        <v>2</v>
      </c>
      <c r="C5" s="121" t="s">
        <v>1</v>
      </c>
      <c r="D5" s="123" t="s">
        <v>4</v>
      </c>
      <c r="E5" s="124"/>
      <c r="F5" s="128" t="s">
        <v>29</v>
      </c>
      <c r="G5" s="130" t="s">
        <v>30</v>
      </c>
      <c r="H5" s="130" t="s">
        <v>31</v>
      </c>
      <c r="I5" s="130"/>
      <c r="J5" s="130"/>
      <c r="K5" s="130"/>
      <c r="L5" s="132" t="s">
        <v>27</v>
      </c>
      <c r="M5" s="132" t="s">
        <v>32</v>
      </c>
    </row>
    <row r="6" spans="1:13" s="2" customFormat="1" ht="12.75">
      <c r="A6" s="127"/>
      <c r="B6" s="121"/>
      <c r="C6" s="122"/>
      <c r="D6" s="125"/>
      <c r="E6" s="126"/>
      <c r="F6" s="128"/>
      <c r="G6" s="130"/>
      <c r="H6" s="128" t="s">
        <v>33</v>
      </c>
      <c r="I6" s="134" t="s">
        <v>34</v>
      </c>
      <c r="J6" s="134"/>
      <c r="K6" s="135" t="s">
        <v>35</v>
      </c>
      <c r="L6" s="132"/>
      <c r="M6" s="132"/>
    </row>
    <row r="7" spans="1:13" s="2" customFormat="1" ht="23.25" thickBot="1">
      <c r="A7" s="127"/>
      <c r="B7" s="122"/>
      <c r="C7" s="122"/>
      <c r="D7" s="29" t="s">
        <v>36</v>
      </c>
      <c r="E7" s="29" t="s">
        <v>0</v>
      </c>
      <c r="F7" s="129"/>
      <c r="G7" s="131"/>
      <c r="H7" s="129"/>
      <c r="I7" s="30" t="s">
        <v>37</v>
      </c>
      <c r="J7" s="31" t="s">
        <v>38</v>
      </c>
      <c r="K7" s="136"/>
      <c r="L7" s="133"/>
      <c r="M7" s="133"/>
    </row>
    <row r="8" spans="1:17" s="3" customFormat="1" ht="51" customHeight="1">
      <c r="A8" s="107" t="s">
        <v>40</v>
      </c>
      <c r="B8" s="147" t="s">
        <v>41</v>
      </c>
      <c r="C8" s="149" t="s">
        <v>42</v>
      </c>
      <c r="D8" s="139" t="s">
        <v>43</v>
      </c>
      <c r="E8" s="15" t="s">
        <v>44</v>
      </c>
      <c r="F8" s="9">
        <v>0.3</v>
      </c>
      <c r="G8" s="63" t="s">
        <v>9</v>
      </c>
      <c r="H8" s="65">
        <v>275000000</v>
      </c>
      <c r="I8" s="65"/>
      <c r="J8" s="65"/>
      <c r="K8" s="65">
        <f>I8+H8</f>
        <v>275000000</v>
      </c>
      <c r="L8" s="91">
        <f>K8</f>
        <v>275000000</v>
      </c>
      <c r="M8" s="87" t="s">
        <v>15</v>
      </c>
      <c r="P8" s="16"/>
      <c r="Q8" s="18"/>
    </row>
    <row r="9" spans="1:17" s="3" customFormat="1" ht="51" customHeight="1">
      <c r="A9" s="108"/>
      <c r="B9" s="148"/>
      <c r="C9" s="68"/>
      <c r="D9" s="71"/>
      <c r="E9" s="142" t="s">
        <v>45</v>
      </c>
      <c r="F9" s="60"/>
      <c r="G9" s="64"/>
      <c r="H9" s="65"/>
      <c r="I9" s="65"/>
      <c r="J9" s="65"/>
      <c r="K9" s="65"/>
      <c r="L9" s="75"/>
      <c r="M9" s="84"/>
      <c r="P9" s="16"/>
      <c r="Q9" s="18"/>
    </row>
    <row r="10" spans="1:17" s="3" customFormat="1" ht="102">
      <c r="A10" s="109"/>
      <c r="B10" s="146"/>
      <c r="C10" s="111"/>
      <c r="D10" s="137"/>
      <c r="E10" s="143"/>
      <c r="F10" s="4">
        <v>0.2</v>
      </c>
      <c r="G10" s="61" t="s">
        <v>187</v>
      </c>
      <c r="H10" s="62">
        <v>14770000</v>
      </c>
      <c r="I10" s="62"/>
      <c r="J10" s="62"/>
      <c r="K10" s="62">
        <f>I10+H10</f>
        <v>14770000</v>
      </c>
      <c r="L10" s="77">
        <f aca="true" t="shared" si="0" ref="L10:L64">K10</f>
        <v>14770000</v>
      </c>
      <c r="M10" s="84"/>
      <c r="P10" s="16"/>
      <c r="Q10" s="18"/>
    </row>
    <row r="11" spans="1:17" s="3" customFormat="1" ht="76.5">
      <c r="A11" s="109"/>
      <c r="B11" s="146"/>
      <c r="C11" s="8" t="s">
        <v>46</v>
      </c>
      <c r="D11" s="7" t="s">
        <v>47</v>
      </c>
      <c r="E11" s="7" t="s">
        <v>48</v>
      </c>
      <c r="F11" s="4">
        <v>0.3</v>
      </c>
      <c r="G11" s="64" t="s">
        <v>172</v>
      </c>
      <c r="H11" s="88">
        <v>47442540</v>
      </c>
      <c r="I11" s="52"/>
      <c r="J11" s="52"/>
      <c r="K11" s="52">
        <f>I11+H11</f>
        <v>47442540</v>
      </c>
      <c r="L11" s="52">
        <f t="shared" si="0"/>
        <v>47442540</v>
      </c>
      <c r="M11" s="84"/>
      <c r="P11" s="16"/>
      <c r="Q11" s="18"/>
    </row>
    <row r="12" spans="1:17" s="3" customFormat="1" ht="63.75">
      <c r="A12" s="109"/>
      <c r="B12" s="146"/>
      <c r="C12" s="111" t="s">
        <v>49</v>
      </c>
      <c r="D12" s="7" t="s">
        <v>50</v>
      </c>
      <c r="E12" s="7" t="s">
        <v>51</v>
      </c>
      <c r="F12" s="4">
        <v>0.2</v>
      </c>
      <c r="G12" s="64"/>
      <c r="H12" s="89"/>
      <c r="I12" s="5"/>
      <c r="J12" s="5"/>
      <c r="K12" s="5">
        <f aca="true" t="shared" si="1" ref="K12:K17">I12+H12</f>
        <v>0</v>
      </c>
      <c r="L12" s="5">
        <f t="shared" si="0"/>
        <v>0</v>
      </c>
      <c r="M12" s="83" t="s">
        <v>15</v>
      </c>
      <c r="P12" s="16"/>
      <c r="Q12" s="18"/>
    </row>
    <row r="13" spans="1:17" s="3" customFormat="1" ht="102" customHeight="1">
      <c r="A13" s="109"/>
      <c r="B13" s="146"/>
      <c r="C13" s="111"/>
      <c r="D13" s="7" t="s">
        <v>52</v>
      </c>
      <c r="E13" s="7" t="s">
        <v>53</v>
      </c>
      <c r="F13" s="4">
        <v>0.3</v>
      </c>
      <c r="G13" s="64"/>
      <c r="H13" s="89"/>
      <c r="I13" s="5"/>
      <c r="J13" s="5"/>
      <c r="K13" s="5">
        <f t="shared" si="1"/>
        <v>0</v>
      </c>
      <c r="L13" s="5">
        <f t="shared" si="0"/>
        <v>0</v>
      </c>
      <c r="M13" s="85"/>
      <c r="P13" s="16"/>
      <c r="Q13" s="18"/>
    </row>
    <row r="14" spans="1:17" s="3" customFormat="1" ht="63.75">
      <c r="A14" s="109"/>
      <c r="B14" s="146"/>
      <c r="C14" s="111"/>
      <c r="D14" s="7" t="s">
        <v>54</v>
      </c>
      <c r="E14" s="7" t="s">
        <v>55</v>
      </c>
      <c r="F14" s="4">
        <v>0.2</v>
      </c>
      <c r="G14" s="64"/>
      <c r="H14" s="89"/>
      <c r="I14" s="5"/>
      <c r="J14" s="5"/>
      <c r="K14" s="5">
        <f t="shared" si="1"/>
        <v>0</v>
      </c>
      <c r="L14" s="5">
        <f t="shared" si="0"/>
        <v>0</v>
      </c>
      <c r="M14" s="85"/>
      <c r="P14" s="16"/>
      <c r="Q14" s="18"/>
    </row>
    <row r="15" spans="1:17" s="3" customFormat="1" ht="63.75">
      <c r="A15" s="109"/>
      <c r="B15" s="146"/>
      <c r="C15" s="111"/>
      <c r="D15" s="7" t="s">
        <v>56</v>
      </c>
      <c r="E15" s="7" t="s">
        <v>57</v>
      </c>
      <c r="F15" s="5">
        <v>3</v>
      </c>
      <c r="G15" s="64"/>
      <c r="H15" s="89"/>
      <c r="I15" s="74"/>
      <c r="J15" s="74"/>
      <c r="K15" s="74">
        <f t="shared" si="1"/>
        <v>0</v>
      </c>
      <c r="L15" s="74">
        <f t="shared" si="0"/>
        <v>0</v>
      </c>
      <c r="M15" s="85"/>
      <c r="P15" s="16"/>
      <c r="Q15" s="18"/>
    </row>
    <row r="16" spans="1:17" s="3" customFormat="1" ht="38.25">
      <c r="A16" s="109"/>
      <c r="B16" s="146"/>
      <c r="C16" s="111"/>
      <c r="D16" s="7" t="s">
        <v>58</v>
      </c>
      <c r="E16" s="7" t="s">
        <v>59</v>
      </c>
      <c r="F16" s="5">
        <v>3</v>
      </c>
      <c r="G16" s="64"/>
      <c r="H16" s="89"/>
      <c r="I16" s="77"/>
      <c r="J16" s="77"/>
      <c r="K16" s="77">
        <f t="shared" si="1"/>
        <v>0</v>
      </c>
      <c r="L16" s="77">
        <f t="shared" si="0"/>
        <v>0</v>
      </c>
      <c r="M16" s="85"/>
      <c r="P16" s="16"/>
      <c r="Q16" s="18"/>
    </row>
    <row r="17" spans="1:17" s="3" customFormat="1" ht="63.75">
      <c r="A17" s="109"/>
      <c r="B17" s="146"/>
      <c r="C17" s="111"/>
      <c r="D17" s="7" t="s">
        <v>60</v>
      </c>
      <c r="E17" s="7" t="s">
        <v>61</v>
      </c>
      <c r="F17" s="5">
        <v>37</v>
      </c>
      <c r="G17" s="64"/>
      <c r="H17" s="89"/>
      <c r="I17" s="5"/>
      <c r="J17" s="5"/>
      <c r="K17" s="5">
        <f t="shared" si="1"/>
        <v>0</v>
      </c>
      <c r="L17" s="5">
        <f t="shared" si="0"/>
        <v>0</v>
      </c>
      <c r="M17" s="86"/>
      <c r="P17" s="16"/>
      <c r="Q17" s="18"/>
    </row>
    <row r="18" spans="1:17" s="3" customFormat="1" ht="102">
      <c r="A18" s="109"/>
      <c r="B18" s="146"/>
      <c r="C18" s="39" t="s">
        <v>92</v>
      </c>
      <c r="D18" s="7" t="s">
        <v>93</v>
      </c>
      <c r="E18" s="7" t="s">
        <v>94</v>
      </c>
      <c r="F18" s="6">
        <v>0.3</v>
      </c>
      <c r="G18" s="64"/>
      <c r="H18" s="89"/>
      <c r="I18" s="5"/>
      <c r="J18" s="5"/>
      <c r="K18" s="5">
        <f aca="true" t="shared" si="2" ref="K18:K27">I18+H18</f>
        <v>0</v>
      </c>
      <c r="L18" s="5">
        <f t="shared" si="0"/>
        <v>0</v>
      </c>
      <c r="M18" s="83" t="s">
        <v>15</v>
      </c>
      <c r="P18" s="16"/>
      <c r="Q18" s="18"/>
    </row>
    <row r="19" spans="1:17" s="3" customFormat="1" ht="51">
      <c r="A19" s="109"/>
      <c r="B19" s="111" t="s">
        <v>140</v>
      </c>
      <c r="C19" s="39" t="s">
        <v>141</v>
      </c>
      <c r="D19" s="7" t="s">
        <v>138</v>
      </c>
      <c r="E19" s="7" t="s">
        <v>139</v>
      </c>
      <c r="F19" s="5">
        <v>1</v>
      </c>
      <c r="G19" s="145"/>
      <c r="H19" s="90"/>
      <c r="I19" s="5"/>
      <c r="J19" s="5"/>
      <c r="K19" s="5">
        <f t="shared" si="2"/>
        <v>0</v>
      </c>
      <c r="L19" s="5">
        <f t="shared" si="0"/>
        <v>0</v>
      </c>
      <c r="M19" s="86"/>
      <c r="N19" s="18"/>
      <c r="P19" s="16"/>
      <c r="Q19" s="18"/>
    </row>
    <row r="20" spans="1:17" s="3" customFormat="1" ht="51">
      <c r="A20" s="109"/>
      <c r="B20" s="111"/>
      <c r="C20" s="8" t="s">
        <v>145</v>
      </c>
      <c r="D20" s="7" t="s">
        <v>146</v>
      </c>
      <c r="E20" s="7" t="s">
        <v>147</v>
      </c>
      <c r="F20" s="6">
        <v>0.25</v>
      </c>
      <c r="G20" s="7" t="s">
        <v>151</v>
      </c>
      <c r="H20" s="45"/>
      <c r="I20" s="5"/>
      <c r="J20" s="5"/>
      <c r="K20" s="5">
        <f t="shared" si="2"/>
        <v>0</v>
      </c>
      <c r="L20" s="5">
        <f t="shared" si="0"/>
        <v>0</v>
      </c>
      <c r="M20" s="41" t="s">
        <v>15</v>
      </c>
      <c r="Q20" s="18"/>
    </row>
    <row r="21" spans="1:17" s="3" customFormat="1" ht="127.5">
      <c r="A21" s="109"/>
      <c r="B21" s="146" t="s">
        <v>18</v>
      </c>
      <c r="C21" s="8" t="s">
        <v>16</v>
      </c>
      <c r="D21" s="7" t="s">
        <v>62</v>
      </c>
      <c r="E21" s="7" t="s">
        <v>63</v>
      </c>
      <c r="F21" s="5">
        <v>247</v>
      </c>
      <c r="G21" s="49" t="s">
        <v>164</v>
      </c>
      <c r="H21" s="5">
        <v>10000000</v>
      </c>
      <c r="I21" s="5"/>
      <c r="J21" s="5"/>
      <c r="K21" s="5">
        <f t="shared" si="2"/>
        <v>10000000</v>
      </c>
      <c r="L21" s="74">
        <f>SUM(K21:K24)</f>
        <v>872611598</v>
      </c>
      <c r="M21" s="41" t="s">
        <v>15</v>
      </c>
      <c r="Q21" s="18"/>
    </row>
    <row r="22" spans="1:17" s="3" customFormat="1" ht="51" customHeight="1">
      <c r="A22" s="109"/>
      <c r="B22" s="146"/>
      <c r="C22" s="111" t="s">
        <v>82</v>
      </c>
      <c r="D22" s="7" t="s">
        <v>80</v>
      </c>
      <c r="E22" s="7" t="s">
        <v>81</v>
      </c>
      <c r="F22" s="4">
        <v>0.3</v>
      </c>
      <c r="G22" s="80" t="s">
        <v>163</v>
      </c>
      <c r="H22" s="5">
        <v>24600000</v>
      </c>
      <c r="I22" s="5"/>
      <c r="J22" s="5"/>
      <c r="K22" s="5">
        <f t="shared" si="2"/>
        <v>24600000</v>
      </c>
      <c r="L22" s="75"/>
      <c r="M22" s="41" t="s">
        <v>22</v>
      </c>
      <c r="Q22" s="18"/>
    </row>
    <row r="23" spans="1:17" s="3" customFormat="1" ht="63.75">
      <c r="A23" s="109"/>
      <c r="B23" s="146"/>
      <c r="C23" s="111"/>
      <c r="D23" s="7" t="s">
        <v>83</v>
      </c>
      <c r="E23" s="7" t="s">
        <v>84</v>
      </c>
      <c r="F23" s="4">
        <v>0.1</v>
      </c>
      <c r="G23" s="81"/>
      <c r="H23" s="5">
        <v>25400000</v>
      </c>
      <c r="I23" s="5"/>
      <c r="J23" s="5"/>
      <c r="K23" s="5">
        <f t="shared" si="2"/>
        <v>25400000</v>
      </c>
      <c r="L23" s="75"/>
      <c r="M23" s="83" t="s">
        <v>15</v>
      </c>
      <c r="Q23" s="18"/>
    </row>
    <row r="24" spans="1:17" s="3" customFormat="1" ht="63.75">
      <c r="A24" s="109"/>
      <c r="B24" s="146"/>
      <c r="C24" s="111"/>
      <c r="D24" s="7" t="s">
        <v>85</v>
      </c>
      <c r="E24" s="7" t="s">
        <v>86</v>
      </c>
      <c r="F24" s="4">
        <v>0.97</v>
      </c>
      <c r="G24" s="23" t="s">
        <v>169</v>
      </c>
      <c r="H24" s="5"/>
      <c r="I24" s="5">
        <v>812611598</v>
      </c>
      <c r="J24" s="5" t="s">
        <v>168</v>
      </c>
      <c r="K24" s="5">
        <f t="shared" si="2"/>
        <v>812611598</v>
      </c>
      <c r="L24" s="82"/>
      <c r="M24" s="86"/>
      <c r="Q24" s="18"/>
    </row>
    <row r="25" spans="1:17" s="3" customFormat="1" ht="63.75">
      <c r="A25" s="109"/>
      <c r="B25" s="27" t="s">
        <v>19</v>
      </c>
      <c r="C25" s="8" t="s">
        <v>21</v>
      </c>
      <c r="D25" s="7" t="s">
        <v>119</v>
      </c>
      <c r="E25" s="7" t="s">
        <v>120</v>
      </c>
      <c r="F25" s="4">
        <v>1</v>
      </c>
      <c r="G25" s="23" t="s">
        <v>14</v>
      </c>
      <c r="H25" s="5">
        <v>0</v>
      </c>
      <c r="I25" s="5"/>
      <c r="J25" s="5"/>
      <c r="K25" s="5">
        <f t="shared" si="2"/>
        <v>0</v>
      </c>
      <c r="L25" s="5">
        <f t="shared" si="0"/>
        <v>0</v>
      </c>
      <c r="M25" s="83" t="s">
        <v>22</v>
      </c>
      <c r="Q25" s="18"/>
    </row>
    <row r="26" spans="1:17" s="3" customFormat="1" ht="63.75">
      <c r="A26" s="109"/>
      <c r="B26" s="146" t="s">
        <v>41</v>
      </c>
      <c r="C26" s="8" t="s">
        <v>82</v>
      </c>
      <c r="D26" s="7" t="s">
        <v>87</v>
      </c>
      <c r="E26" s="7" t="s">
        <v>88</v>
      </c>
      <c r="F26" s="5">
        <v>20</v>
      </c>
      <c r="G26" s="23" t="s">
        <v>12</v>
      </c>
      <c r="H26" s="5">
        <v>0</v>
      </c>
      <c r="I26" s="5"/>
      <c r="J26" s="5"/>
      <c r="K26" s="5">
        <f t="shared" si="2"/>
        <v>0</v>
      </c>
      <c r="L26" s="5">
        <f t="shared" si="0"/>
        <v>0</v>
      </c>
      <c r="M26" s="86"/>
      <c r="Q26" s="18"/>
    </row>
    <row r="27" spans="1:17" s="3" customFormat="1" ht="76.5">
      <c r="A27" s="109"/>
      <c r="B27" s="146"/>
      <c r="C27" s="111" t="s">
        <v>64</v>
      </c>
      <c r="D27" s="7" t="s">
        <v>65</v>
      </c>
      <c r="E27" s="7" t="s">
        <v>66</v>
      </c>
      <c r="F27" s="4">
        <v>0.3</v>
      </c>
      <c r="G27" s="140" t="s">
        <v>160</v>
      </c>
      <c r="H27" s="74">
        <v>21577068</v>
      </c>
      <c r="I27" s="74"/>
      <c r="J27" s="74"/>
      <c r="K27" s="74">
        <f t="shared" si="2"/>
        <v>21577068</v>
      </c>
      <c r="L27" s="74">
        <f t="shared" si="0"/>
        <v>21577068</v>
      </c>
      <c r="M27" s="83" t="s">
        <v>15</v>
      </c>
      <c r="Q27" s="18"/>
    </row>
    <row r="28" spans="1:17" s="3" customFormat="1" ht="89.25">
      <c r="A28" s="109"/>
      <c r="B28" s="146"/>
      <c r="C28" s="111"/>
      <c r="D28" s="7" t="s">
        <v>67</v>
      </c>
      <c r="E28" s="137" t="s">
        <v>68</v>
      </c>
      <c r="F28" s="10">
        <v>20</v>
      </c>
      <c r="G28" s="140"/>
      <c r="H28" s="75"/>
      <c r="I28" s="75"/>
      <c r="J28" s="75"/>
      <c r="K28" s="75"/>
      <c r="L28" s="75">
        <f t="shared" si="0"/>
        <v>0</v>
      </c>
      <c r="M28" s="84"/>
      <c r="Q28" s="18"/>
    </row>
    <row r="29" spans="1:17" s="3" customFormat="1" ht="63.75">
      <c r="A29" s="109"/>
      <c r="B29" s="146"/>
      <c r="C29" s="111"/>
      <c r="D29" s="7" t="s">
        <v>69</v>
      </c>
      <c r="E29" s="137"/>
      <c r="F29" s="5">
        <v>1</v>
      </c>
      <c r="G29" s="140"/>
      <c r="H29" s="75"/>
      <c r="I29" s="75"/>
      <c r="J29" s="75"/>
      <c r="K29" s="75"/>
      <c r="L29" s="75">
        <f t="shared" si="0"/>
        <v>0</v>
      </c>
      <c r="M29" s="84"/>
      <c r="Q29" s="18"/>
    </row>
    <row r="30" spans="1:17" s="3" customFormat="1" ht="51">
      <c r="A30" s="109"/>
      <c r="B30" s="146"/>
      <c r="C30" s="111"/>
      <c r="D30" s="7" t="s">
        <v>70</v>
      </c>
      <c r="E30" s="56" t="s">
        <v>71</v>
      </c>
      <c r="F30" s="58">
        <v>0.35</v>
      </c>
      <c r="G30" s="141"/>
      <c r="H30" s="75"/>
      <c r="I30" s="75"/>
      <c r="J30" s="75"/>
      <c r="K30" s="75"/>
      <c r="L30" s="75">
        <f t="shared" si="0"/>
        <v>0</v>
      </c>
      <c r="M30" s="84"/>
      <c r="Q30" s="18"/>
    </row>
    <row r="31" spans="1:17" s="3" customFormat="1" ht="89.25">
      <c r="A31" s="109"/>
      <c r="B31" s="146"/>
      <c r="C31" s="8"/>
      <c r="D31" s="7" t="s">
        <v>58</v>
      </c>
      <c r="E31" s="7" t="s">
        <v>59</v>
      </c>
      <c r="F31" s="5">
        <v>3</v>
      </c>
      <c r="G31" s="57" t="s">
        <v>181</v>
      </c>
      <c r="H31" s="5">
        <v>30000000</v>
      </c>
      <c r="I31" s="5"/>
      <c r="J31" s="5"/>
      <c r="K31" s="5">
        <f>I31+H31</f>
        <v>30000000</v>
      </c>
      <c r="L31" s="5"/>
      <c r="M31" s="41"/>
      <c r="P31" s="16"/>
      <c r="Q31" s="18"/>
    </row>
    <row r="32" spans="1:17" s="3" customFormat="1" ht="38.25">
      <c r="A32" s="109"/>
      <c r="B32" s="146"/>
      <c r="C32" s="111" t="s">
        <v>72</v>
      </c>
      <c r="D32" s="7" t="s">
        <v>170</v>
      </c>
      <c r="E32" s="7" t="s">
        <v>73</v>
      </c>
      <c r="F32" s="4">
        <v>0.28</v>
      </c>
      <c r="G32" s="138" t="s">
        <v>10</v>
      </c>
      <c r="H32" s="79">
        <v>25000000</v>
      </c>
      <c r="I32" s="79"/>
      <c r="J32" s="79"/>
      <c r="K32" s="79">
        <f>I32+H32</f>
        <v>25000000</v>
      </c>
      <c r="L32" s="79">
        <f t="shared" si="0"/>
        <v>25000000</v>
      </c>
      <c r="M32" s="83" t="s">
        <v>15</v>
      </c>
      <c r="Q32" s="18"/>
    </row>
    <row r="33" spans="1:17" s="3" customFormat="1" ht="63.75">
      <c r="A33" s="109"/>
      <c r="B33" s="146"/>
      <c r="C33" s="111"/>
      <c r="D33" s="7" t="s">
        <v>74</v>
      </c>
      <c r="E33" s="7" t="s">
        <v>75</v>
      </c>
      <c r="F33" s="5">
        <v>10</v>
      </c>
      <c r="G33" s="138"/>
      <c r="H33" s="79"/>
      <c r="I33" s="95"/>
      <c r="J33" s="95"/>
      <c r="K33" s="95"/>
      <c r="L33" s="95">
        <f t="shared" si="0"/>
        <v>0</v>
      </c>
      <c r="M33" s="85"/>
      <c r="Q33" s="18"/>
    </row>
    <row r="34" spans="1:17" s="3" customFormat="1" ht="51">
      <c r="A34" s="109"/>
      <c r="B34" s="146"/>
      <c r="C34" s="111"/>
      <c r="D34" s="7" t="s">
        <v>78</v>
      </c>
      <c r="E34" s="7" t="s">
        <v>79</v>
      </c>
      <c r="F34" s="5">
        <v>12</v>
      </c>
      <c r="G34" s="138"/>
      <c r="H34" s="79"/>
      <c r="I34" s="95"/>
      <c r="J34" s="95"/>
      <c r="K34" s="95"/>
      <c r="L34" s="95">
        <f t="shared" si="0"/>
        <v>0</v>
      </c>
      <c r="M34" s="86"/>
      <c r="Q34" s="18"/>
    </row>
    <row r="35" spans="1:17" s="3" customFormat="1" ht="63.75">
      <c r="A35" s="109"/>
      <c r="B35" s="146"/>
      <c r="C35" s="8"/>
      <c r="D35" s="7" t="s">
        <v>76</v>
      </c>
      <c r="E35" s="7" t="s">
        <v>77</v>
      </c>
      <c r="F35" s="5">
        <v>37</v>
      </c>
      <c r="G35" s="24" t="s">
        <v>11</v>
      </c>
      <c r="H35" s="5">
        <v>2200000000</v>
      </c>
      <c r="I35" s="5"/>
      <c r="J35" s="5"/>
      <c r="K35" s="5">
        <f aca="true" t="shared" si="3" ref="K35:K40">I35+H35</f>
        <v>2200000000</v>
      </c>
      <c r="L35" s="5">
        <f t="shared" si="0"/>
        <v>2200000000</v>
      </c>
      <c r="M35" s="151" t="s">
        <v>24</v>
      </c>
      <c r="Q35" s="18"/>
    </row>
    <row r="36" spans="1:17" s="3" customFormat="1" ht="76.5">
      <c r="A36" s="109"/>
      <c r="B36" s="27" t="s">
        <v>19</v>
      </c>
      <c r="C36" s="8" t="s">
        <v>97</v>
      </c>
      <c r="D36" s="7" t="s">
        <v>98</v>
      </c>
      <c r="E36" s="7" t="s">
        <v>99</v>
      </c>
      <c r="F36" s="4">
        <v>1</v>
      </c>
      <c r="G36" s="23" t="s">
        <v>167</v>
      </c>
      <c r="H36" s="5">
        <v>1000000000</v>
      </c>
      <c r="I36" s="5">
        <v>651813000</v>
      </c>
      <c r="J36" s="5" t="s">
        <v>168</v>
      </c>
      <c r="K36" s="5">
        <f t="shared" si="3"/>
        <v>1651813000</v>
      </c>
      <c r="L36" s="5">
        <f t="shared" si="0"/>
        <v>1651813000</v>
      </c>
      <c r="M36" s="151"/>
      <c r="Q36" s="18"/>
    </row>
    <row r="37" spans="1:17" s="3" customFormat="1" ht="51">
      <c r="A37" s="109"/>
      <c r="B37" s="144" t="s">
        <v>41</v>
      </c>
      <c r="C37" s="8" t="s">
        <v>89</v>
      </c>
      <c r="D37" s="7" t="s">
        <v>90</v>
      </c>
      <c r="E37" s="7" t="s">
        <v>91</v>
      </c>
      <c r="F37" s="4">
        <v>1</v>
      </c>
      <c r="G37" s="23" t="s">
        <v>13</v>
      </c>
      <c r="H37" s="45"/>
      <c r="I37" s="5"/>
      <c r="J37" s="5"/>
      <c r="K37" s="5">
        <f t="shared" si="3"/>
        <v>0</v>
      </c>
      <c r="L37" s="5">
        <f t="shared" si="0"/>
        <v>0</v>
      </c>
      <c r="M37" s="41" t="s">
        <v>152</v>
      </c>
      <c r="Q37" s="18"/>
    </row>
    <row r="38" spans="1:17" s="3" customFormat="1" ht="63.75" customHeight="1">
      <c r="A38" s="109"/>
      <c r="B38" s="144"/>
      <c r="C38" s="8" t="s">
        <v>92</v>
      </c>
      <c r="D38" s="7" t="s">
        <v>95</v>
      </c>
      <c r="E38" s="7" t="s">
        <v>96</v>
      </c>
      <c r="F38" s="6">
        <v>0.1</v>
      </c>
      <c r="G38" s="53" t="s">
        <v>157</v>
      </c>
      <c r="H38" s="50">
        <v>25000000</v>
      </c>
      <c r="I38" s="50"/>
      <c r="J38" s="50"/>
      <c r="K38" s="50">
        <f t="shared" si="3"/>
        <v>25000000</v>
      </c>
      <c r="L38" s="50">
        <f t="shared" si="0"/>
        <v>25000000</v>
      </c>
      <c r="M38" s="51" t="s">
        <v>15</v>
      </c>
      <c r="Q38" s="18"/>
    </row>
    <row r="39" spans="1:17" s="3" customFormat="1" ht="63.75" customHeight="1">
      <c r="A39" s="109"/>
      <c r="B39" s="55"/>
      <c r="C39" s="66" t="s">
        <v>97</v>
      </c>
      <c r="D39" s="69" t="s">
        <v>100</v>
      </c>
      <c r="E39" s="69" t="s">
        <v>101</v>
      </c>
      <c r="F39" s="72">
        <f>38.8+0.02</f>
        <v>38.82</v>
      </c>
      <c r="G39" s="53" t="s">
        <v>180</v>
      </c>
      <c r="H39" s="50">
        <v>276775811</v>
      </c>
      <c r="I39" s="50"/>
      <c r="J39" s="50"/>
      <c r="K39" s="50">
        <f t="shared" si="3"/>
        <v>276775811</v>
      </c>
      <c r="L39" s="50">
        <f t="shared" si="0"/>
        <v>276775811</v>
      </c>
      <c r="M39" s="51"/>
      <c r="Q39" s="18"/>
    </row>
    <row r="40" spans="1:13" s="3" customFormat="1" ht="25.5" customHeight="1">
      <c r="A40" s="109"/>
      <c r="B40" s="146" t="s">
        <v>19</v>
      </c>
      <c r="C40" s="67"/>
      <c r="D40" s="70"/>
      <c r="E40" s="71"/>
      <c r="F40" s="73"/>
      <c r="G40" s="78" t="s">
        <v>155</v>
      </c>
      <c r="H40" s="79">
        <v>116779955342</v>
      </c>
      <c r="I40" s="74"/>
      <c r="J40" s="74"/>
      <c r="K40" s="74">
        <f t="shared" si="3"/>
        <v>116779955342</v>
      </c>
      <c r="L40" s="74">
        <f t="shared" si="0"/>
        <v>116779955342</v>
      </c>
      <c r="M40" s="83" t="s">
        <v>23</v>
      </c>
    </row>
    <row r="41" spans="1:17" s="3" customFormat="1" ht="25.5">
      <c r="A41" s="109"/>
      <c r="B41" s="146"/>
      <c r="C41" s="67"/>
      <c r="D41" s="71"/>
      <c r="E41" s="7" t="s">
        <v>102</v>
      </c>
      <c r="F41" s="11">
        <v>50.91</v>
      </c>
      <c r="G41" s="78"/>
      <c r="H41" s="79"/>
      <c r="I41" s="75"/>
      <c r="J41" s="75"/>
      <c r="K41" s="75"/>
      <c r="L41" s="75">
        <f t="shared" si="0"/>
        <v>0</v>
      </c>
      <c r="M41" s="84"/>
      <c r="Q41" s="18"/>
    </row>
    <row r="42" spans="1:13" s="3" customFormat="1" ht="51">
      <c r="A42" s="109"/>
      <c r="B42" s="146"/>
      <c r="C42" s="67"/>
      <c r="D42" s="7" t="s">
        <v>103</v>
      </c>
      <c r="E42" s="7" t="s">
        <v>104</v>
      </c>
      <c r="F42" s="11">
        <v>5.9</v>
      </c>
      <c r="G42" s="78"/>
      <c r="H42" s="79"/>
      <c r="I42" s="75"/>
      <c r="J42" s="75"/>
      <c r="K42" s="75"/>
      <c r="L42" s="75">
        <f t="shared" si="0"/>
        <v>0</v>
      </c>
      <c r="M42" s="84"/>
    </row>
    <row r="43" spans="1:17" s="3" customFormat="1" ht="63.75">
      <c r="A43" s="109"/>
      <c r="B43" s="146"/>
      <c r="C43" s="68"/>
      <c r="D43" s="7" t="s">
        <v>105</v>
      </c>
      <c r="E43" s="7" t="s">
        <v>106</v>
      </c>
      <c r="F43" s="4">
        <v>1</v>
      </c>
      <c r="G43" s="78" t="s">
        <v>171</v>
      </c>
      <c r="H43" s="79">
        <v>50975000</v>
      </c>
      <c r="I43" s="75"/>
      <c r="J43" s="75"/>
      <c r="K43" s="75">
        <f>H43</f>
        <v>50975000</v>
      </c>
      <c r="L43" s="75">
        <f t="shared" si="0"/>
        <v>50975000</v>
      </c>
      <c r="M43" s="84"/>
      <c r="P43" s="16"/>
      <c r="Q43" s="16"/>
    </row>
    <row r="44" spans="1:17" s="3" customFormat="1" ht="38.25">
      <c r="A44" s="109"/>
      <c r="B44" s="146"/>
      <c r="C44" s="111" t="s">
        <v>107</v>
      </c>
      <c r="D44" s="7" t="s">
        <v>108</v>
      </c>
      <c r="E44" s="7" t="s">
        <v>109</v>
      </c>
      <c r="F44" s="5">
        <f>1290+300</f>
        <v>1590</v>
      </c>
      <c r="G44" s="78"/>
      <c r="H44" s="79"/>
      <c r="I44" s="76"/>
      <c r="J44" s="76"/>
      <c r="K44" s="75">
        <f>I44+H44</f>
        <v>0</v>
      </c>
      <c r="L44" s="75">
        <f t="shared" si="0"/>
        <v>0</v>
      </c>
      <c r="M44" s="84"/>
      <c r="P44" s="16"/>
      <c r="Q44" s="18"/>
    </row>
    <row r="45" spans="1:13" s="3" customFormat="1" ht="12.75">
      <c r="A45" s="109"/>
      <c r="B45" s="146"/>
      <c r="C45" s="111"/>
      <c r="D45" s="7" t="s">
        <v>110</v>
      </c>
      <c r="E45" s="7" t="s">
        <v>111</v>
      </c>
      <c r="F45" s="5">
        <v>1000</v>
      </c>
      <c r="G45" s="78"/>
      <c r="H45" s="79"/>
      <c r="I45" s="76"/>
      <c r="J45" s="76"/>
      <c r="K45" s="75">
        <f>I45+H45</f>
        <v>0</v>
      </c>
      <c r="L45" s="75">
        <f t="shared" si="0"/>
        <v>0</v>
      </c>
      <c r="M45" s="84"/>
    </row>
    <row r="46" spans="1:17" s="3" customFormat="1" ht="25.5">
      <c r="A46" s="109"/>
      <c r="B46" s="146"/>
      <c r="C46" s="111"/>
      <c r="D46" s="7" t="s">
        <v>125</v>
      </c>
      <c r="E46" s="7" t="s">
        <v>126</v>
      </c>
      <c r="F46" s="5">
        <v>7500</v>
      </c>
      <c r="G46" s="78"/>
      <c r="H46" s="79"/>
      <c r="I46" s="77"/>
      <c r="J46" s="77"/>
      <c r="K46" s="82"/>
      <c r="L46" s="82"/>
      <c r="M46" s="150"/>
      <c r="N46" s="18"/>
      <c r="P46" s="16"/>
      <c r="Q46" s="18"/>
    </row>
    <row r="47" spans="1:17" s="3" customFormat="1" ht="51">
      <c r="A47" s="109"/>
      <c r="B47" s="146"/>
      <c r="C47" s="111" t="s">
        <v>17</v>
      </c>
      <c r="D47" s="7" t="s">
        <v>127</v>
      </c>
      <c r="E47" s="7" t="s">
        <v>128</v>
      </c>
      <c r="F47" s="5">
        <v>4198</v>
      </c>
      <c r="G47" s="24" t="s">
        <v>156</v>
      </c>
      <c r="H47" s="5">
        <v>2820795826.38</v>
      </c>
      <c r="I47" s="5"/>
      <c r="J47" s="5"/>
      <c r="K47" s="5">
        <f>I47+H47</f>
        <v>2820795826.38</v>
      </c>
      <c r="L47" s="5">
        <f t="shared" si="0"/>
        <v>2820795826.38</v>
      </c>
      <c r="M47" s="83" t="s">
        <v>24</v>
      </c>
      <c r="Q47" s="18"/>
    </row>
    <row r="48" spans="1:17" s="3" customFormat="1" ht="63.75">
      <c r="A48" s="109"/>
      <c r="B48" s="146"/>
      <c r="C48" s="111"/>
      <c r="D48" s="7" t="s">
        <v>112</v>
      </c>
      <c r="E48" s="7" t="s">
        <v>113</v>
      </c>
      <c r="F48" s="5">
        <v>828</v>
      </c>
      <c r="G48" s="43" t="s">
        <v>161</v>
      </c>
      <c r="H48" s="42">
        <v>272210000</v>
      </c>
      <c r="I48" s="44"/>
      <c r="J48" s="44"/>
      <c r="K48" s="5">
        <f>I48+H48</f>
        <v>272210000</v>
      </c>
      <c r="L48" s="5">
        <f t="shared" si="0"/>
        <v>272210000</v>
      </c>
      <c r="M48" s="86"/>
      <c r="Q48" s="18"/>
    </row>
    <row r="49" spans="1:17" s="3" customFormat="1" ht="63.75">
      <c r="A49" s="109"/>
      <c r="B49" s="146"/>
      <c r="C49" s="8" t="s">
        <v>114</v>
      </c>
      <c r="D49" s="7" t="s">
        <v>115</v>
      </c>
      <c r="E49" s="7" t="s">
        <v>20</v>
      </c>
      <c r="F49" s="4">
        <v>0.5</v>
      </c>
      <c r="G49" s="23" t="s">
        <v>150</v>
      </c>
      <c r="H49" s="5">
        <v>0</v>
      </c>
      <c r="I49" s="5"/>
      <c r="J49" s="5"/>
      <c r="K49" s="5"/>
      <c r="L49" s="5">
        <f t="shared" si="0"/>
        <v>0</v>
      </c>
      <c r="M49" s="41" t="s">
        <v>22</v>
      </c>
      <c r="Q49" s="18"/>
    </row>
    <row r="50" spans="1:17" s="3" customFormat="1" ht="63.75">
      <c r="A50" s="109"/>
      <c r="B50" s="146"/>
      <c r="C50" s="111" t="s">
        <v>116</v>
      </c>
      <c r="D50" s="69" t="s">
        <v>117</v>
      </c>
      <c r="E50" s="69" t="s">
        <v>118</v>
      </c>
      <c r="F50" s="74">
        <v>2</v>
      </c>
      <c r="G50" s="24" t="s">
        <v>162</v>
      </c>
      <c r="H50" s="54">
        <v>355779212</v>
      </c>
      <c r="I50" s="5"/>
      <c r="J50" s="5"/>
      <c r="K50" s="5">
        <f aca="true" t="shared" si="4" ref="K50:K60">I50+H50</f>
        <v>355779212</v>
      </c>
      <c r="L50" s="74">
        <f>SUM(K50:K58)</f>
        <v>2839804091</v>
      </c>
      <c r="M50" s="83" t="s">
        <v>166</v>
      </c>
      <c r="Q50" s="18"/>
    </row>
    <row r="51" spans="1:17" s="3" customFormat="1" ht="89.25">
      <c r="A51" s="109"/>
      <c r="B51" s="146"/>
      <c r="C51" s="111"/>
      <c r="D51" s="70"/>
      <c r="E51" s="70"/>
      <c r="F51" s="75"/>
      <c r="G51" s="24" t="s">
        <v>173</v>
      </c>
      <c r="H51" s="54" t="s">
        <v>175</v>
      </c>
      <c r="I51" s="54" t="s">
        <v>186</v>
      </c>
      <c r="J51" s="5"/>
      <c r="K51" s="5" t="str">
        <f aca="true" t="shared" si="5" ref="K51:K56">H51</f>
        <v>378.064.682
</v>
      </c>
      <c r="L51" s="75"/>
      <c r="M51" s="84"/>
      <c r="Q51" s="18"/>
    </row>
    <row r="52" spans="1:17" s="3" customFormat="1" ht="102">
      <c r="A52" s="109"/>
      <c r="B52" s="146"/>
      <c r="C52" s="111"/>
      <c r="D52" s="70"/>
      <c r="E52" s="70"/>
      <c r="F52" s="75"/>
      <c r="G52" s="24" t="s">
        <v>176</v>
      </c>
      <c r="H52" s="54" t="s">
        <v>177</v>
      </c>
      <c r="I52" s="5"/>
      <c r="J52" s="5"/>
      <c r="K52" s="5" t="str">
        <f t="shared" si="5"/>
        <v>147.255.659
</v>
      </c>
      <c r="L52" s="75"/>
      <c r="M52" s="84"/>
      <c r="Q52" s="18"/>
    </row>
    <row r="53" spans="1:17" s="3" customFormat="1" ht="102">
      <c r="A53" s="109"/>
      <c r="B53" s="146"/>
      <c r="C53" s="111"/>
      <c r="D53" s="70"/>
      <c r="E53" s="70"/>
      <c r="F53" s="75"/>
      <c r="G53" s="24" t="s">
        <v>178</v>
      </c>
      <c r="H53" s="54">
        <v>398412136</v>
      </c>
      <c r="I53" s="5"/>
      <c r="J53" s="5"/>
      <c r="K53" s="5">
        <f t="shared" si="5"/>
        <v>398412136</v>
      </c>
      <c r="L53" s="75"/>
      <c r="M53" s="84"/>
      <c r="Q53" s="18"/>
    </row>
    <row r="54" spans="1:17" s="3" customFormat="1" ht="76.5">
      <c r="A54" s="109"/>
      <c r="B54" s="146"/>
      <c r="C54" s="111"/>
      <c r="D54" s="70"/>
      <c r="E54" s="70"/>
      <c r="F54" s="75"/>
      <c r="G54" s="24" t="s">
        <v>179</v>
      </c>
      <c r="H54" s="54">
        <v>770401337</v>
      </c>
      <c r="I54" s="5"/>
      <c r="J54" s="5"/>
      <c r="K54" s="5">
        <f t="shared" si="5"/>
        <v>770401337</v>
      </c>
      <c r="L54" s="75"/>
      <c r="M54" s="84"/>
      <c r="Q54" s="18"/>
    </row>
    <row r="55" spans="1:17" s="3" customFormat="1" ht="114.75">
      <c r="A55" s="109"/>
      <c r="B55" s="146"/>
      <c r="C55" s="111"/>
      <c r="D55" s="70"/>
      <c r="E55" s="70"/>
      <c r="F55" s="75"/>
      <c r="G55" s="24" t="s">
        <v>185</v>
      </c>
      <c r="H55" s="54">
        <v>288919519</v>
      </c>
      <c r="I55" s="5"/>
      <c r="J55" s="5"/>
      <c r="K55" s="5">
        <f t="shared" si="5"/>
        <v>288919519</v>
      </c>
      <c r="L55" s="75"/>
      <c r="M55" s="84"/>
      <c r="Q55" s="18"/>
    </row>
    <row r="56" spans="1:17" s="3" customFormat="1" ht="102">
      <c r="A56" s="109"/>
      <c r="B56" s="146"/>
      <c r="C56" s="111"/>
      <c r="D56" s="70"/>
      <c r="E56" s="70"/>
      <c r="F56" s="75"/>
      <c r="G56" s="59" t="s">
        <v>184</v>
      </c>
      <c r="H56" s="54">
        <v>604289848</v>
      </c>
      <c r="I56" s="5"/>
      <c r="J56" s="5"/>
      <c r="K56" s="5">
        <f t="shared" si="5"/>
        <v>604289848</v>
      </c>
      <c r="L56" s="75"/>
      <c r="M56" s="84"/>
      <c r="Q56" s="18"/>
    </row>
    <row r="57" spans="1:17" s="3" customFormat="1" ht="89.25">
      <c r="A57" s="109"/>
      <c r="B57" s="146"/>
      <c r="C57" s="111"/>
      <c r="D57" s="70"/>
      <c r="E57" s="70"/>
      <c r="F57" s="75"/>
      <c r="G57" s="24" t="s">
        <v>174</v>
      </c>
      <c r="H57" s="5">
        <v>415918039</v>
      </c>
      <c r="I57" s="5"/>
      <c r="J57" s="5"/>
      <c r="K57" s="5">
        <f t="shared" si="4"/>
        <v>415918039</v>
      </c>
      <c r="L57" s="75"/>
      <c r="M57" s="84"/>
      <c r="Q57" s="18"/>
    </row>
    <row r="58" spans="1:17" s="3" customFormat="1" ht="89.25">
      <c r="A58" s="109"/>
      <c r="B58" s="146"/>
      <c r="C58" s="111"/>
      <c r="D58" s="71"/>
      <c r="E58" s="71"/>
      <c r="F58" s="82"/>
      <c r="G58" s="24" t="s">
        <v>165</v>
      </c>
      <c r="H58" s="5">
        <v>6084000</v>
      </c>
      <c r="I58" s="5"/>
      <c r="J58" s="5"/>
      <c r="K58" s="5">
        <f t="shared" si="4"/>
        <v>6084000</v>
      </c>
      <c r="L58" s="82"/>
      <c r="M58" s="86"/>
      <c r="Q58" s="18"/>
    </row>
    <row r="59" spans="1:17" s="3" customFormat="1" ht="63.75">
      <c r="A59" s="109"/>
      <c r="B59" s="146"/>
      <c r="C59" s="111"/>
      <c r="D59" s="7" t="s">
        <v>119</v>
      </c>
      <c r="E59" s="7" t="s">
        <v>120</v>
      </c>
      <c r="F59" s="4">
        <v>1</v>
      </c>
      <c r="G59" s="23" t="s">
        <v>14</v>
      </c>
      <c r="H59" s="5">
        <v>0</v>
      </c>
      <c r="I59" s="5"/>
      <c r="J59" s="5"/>
      <c r="K59" s="5">
        <f t="shared" si="4"/>
        <v>0</v>
      </c>
      <c r="L59" s="5">
        <f t="shared" si="0"/>
        <v>0</v>
      </c>
      <c r="M59" s="41" t="s">
        <v>22</v>
      </c>
      <c r="Q59" s="18"/>
    </row>
    <row r="60" spans="1:17" s="3" customFormat="1" ht="48.75" customHeight="1">
      <c r="A60" s="109"/>
      <c r="B60" s="146"/>
      <c r="C60" s="111" t="s">
        <v>121</v>
      </c>
      <c r="D60" s="137" t="s">
        <v>122</v>
      </c>
      <c r="E60" s="7" t="s">
        <v>123</v>
      </c>
      <c r="F60" s="5">
        <v>707</v>
      </c>
      <c r="G60" s="98" t="s">
        <v>159</v>
      </c>
      <c r="H60" s="79">
        <v>140000000</v>
      </c>
      <c r="I60" s="79"/>
      <c r="J60" s="79"/>
      <c r="K60" s="79">
        <f t="shared" si="4"/>
        <v>140000000</v>
      </c>
      <c r="L60" s="79">
        <f t="shared" si="0"/>
        <v>140000000</v>
      </c>
      <c r="M60" s="83" t="s">
        <v>15</v>
      </c>
      <c r="Q60" s="18"/>
    </row>
    <row r="61" spans="1:17" s="3" customFormat="1" ht="48.75" customHeight="1">
      <c r="A61" s="109"/>
      <c r="B61" s="146"/>
      <c r="C61" s="111"/>
      <c r="D61" s="137"/>
      <c r="E61" s="7" t="s">
        <v>124</v>
      </c>
      <c r="F61" s="5">
        <v>84</v>
      </c>
      <c r="G61" s="98"/>
      <c r="H61" s="79"/>
      <c r="I61" s="95"/>
      <c r="J61" s="95"/>
      <c r="K61" s="95"/>
      <c r="L61" s="95">
        <f t="shared" si="0"/>
        <v>0</v>
      </c>
      <c r="M61" s="86"/>
      <c r="Q61" s="18"/>
    </row>
    <row r="62" spans="1:17" s="3" customFormat="1" ht="38.25">
      <c r="A62" s="109"/>
      <c r="B62" s="146"/>
      <c r="C62" s="111" t="s">
        <v>129</v>
      </c>
      <c r="D62" s="7" t="s">
        <v>130</v>
      </c>
      <c r="E62" s="7" t="s">
        <v>131</v>
      </c>
      <c r="F62" s="5">
        <v>6</v>
      </c>
      <c r="G62" s="98" t="s">
        <v>158</v>
      </c>
      <c r="H62" s="79">
        <v>180000000</v>
      </c>
      <c r="I62" s="98"/>
      <c r="J62" s="79"/>
      <c r="K62" s="79">
        <f>I62+H62</f>
        <v>180000000</v>
      </c>
      <c r="L62" s="79">
        <f t="shared" si="0"/>
        <v>180000000</v>
      </c>
      <c r="M62" s="83" t="s">
        <v>15</v>
      </c>
      <c r="Q62" s="18"/>
    </row>
    <row r="63" spans="1:17" s="3" customFormat="1" ht="25.5">
      <c r="A63" s="109"/>
      <c r="B63" s="146"/>
      <c r="C63" s="111"/>
      <c r="D63" s="7" t="s">
        <v>132</v>
      </c>
      <c r="E63" s="7" t="s">
        <v>133</v>
      </c>
      <c r="F63" s="5">
        <v>1</v>
      </c>
      <c r="G63" s="98"/>
      <c r="H63" s="79"/>
      <c r="I63" s="98"/>
      <c r="J63" s="95"/>
      <c r="K63" s="95"/>
      <c r="L63" s="95">
        <f t="shared" si="0"/>
        <v>0</v>
      </c>
      <c r="M63" s="85"/>
      <c r="Q63" s="18"/>
    </row>
    <row r="64" spans="1:17" s="3" customFormat="1" ht="51">
      <c r="A64" s="109"/>
      <c r="B64" s="146"/>
      <c r="C64" s="111"/>
      <c r="D64" s="7" t="s">
        <v>134</v>
      </c>
      <c r="E64" s="7" t="s">
        <v>135</v>
      </c>
      <c r="F64" s="4">
        <v>1</v>
      </c>
      <c r="G64" s="98"/>
      <c r="H64" s="79"/>
      <c r="I64" s="98"/>
      <c r="J64" s="95"/>
      <c r="K64" s="95"/>
      <c r="L64" s="95">
        <f t="shared" si="0"/>
        <v>0</v>
      </c>
      <c r="M64" s="85"/>
      <c r="Q64" s="18"/>
    </row>
    <row r="65" spans="1:17" s="3" customFormat="1" ht="38.25">
      <c r="A65" s="109"/>
      <c r="B65" s="146"/>
      <c r="C65" s="111"/>
      <c r="D65" s="7" t="s">
        <v>136</v>
      </c>
      <c r="E65" s="7" t="s">
        <v>137</v>
      </c>
      <c r="F65" s="5">
        <v>658</v>
      </c>
      <c r="G65" s="98"/>
      <c r="H65" s="79"/>
      <c r="I65" s="98"/>
      <c r="J65" s="95"/>
      <c r="K65" s="95"/>
      <c r="L65" s="95">
        <f>K65</f>
        <v>0</v>
      </c>
      <c r="M65" s="86"/>
      <c r="Q65" s="18"/>
    </row>
    <row r="66" spans="1:17" s="3" customFormat="1" ht="63.75">
      <c r="A66" s="109"/>
      <c r="B66" s="8"/>
      <c r="C66" s="8" t="s">
        <v>142</v>
      </c>
      <c r="D66" s="7" t="s">
        <v>143</v>
      </c>
      <c r="E66" s="7" t="s">
        <v>144</v>
      </c>
      <c r="F66" s="5">
        <v>100</v>
      </c>
      <c r="G66" s="24" t="s">
        <v>149</v>
      </c>
      <c r="H66" s="5">
        <v>0</v>
      </c>
      <c r="I66" s="5"/>
      <c r="J66" s="5"/>
      <c r="K66" s="5">
        <f>I66+H66</f>
        <v>0</v>
      </c>
      <c r="L66" s="5">
        <f>K66</f>
        <v>0</v>
      </c>
      <c r="M66" s="41" t="s">
        <v>22</v>
      </c>
      <c r="Q66" s="18"/>
    </row>
    <row r="67" spans="1:17" s="12" customFormat="1" ht="57" thickBot="1">
      <c r="A67" s="110"/>
      <c r="B67" s="40"/>
      <c r="C67" s="32"/>
      <c r="D67" s="33" t="s">
        <v>26</v>
      </c>
      <c r="E67" s="33" t="s">
        <v>25</v>
      </c>
      <c r="F67" s="34">
        <v>10</v>
      </c>
      <c r="G67" s="35" t="s">
        <v>182</v>
      </c>
      <c r="H67" s="36"/>
      <c r="I67" s="36">
        <v>1334181677</v>
      </c>
      <c r="J67" s="36" t="s">
        <v>183</v>
      </c>
      <c r="K67" s="36">
        <f>I67+H67</f>
        <v>1334181677</v>
      </c>
      <c r="L67" s="36">
        <f>K67</f>
        <v>1334181677</v>
      </c>
      <c r="M67" s="48" t="s">
        <v>15</v>
      </c>
      <c r="Q67" s="18"/>
    </row>
    <row r="68" spans="1:13" s="28" customFormat="1" ht="15" thickBot="1">
      <c r="A68" s="105" t="s">
        <v>28</v>
      </c>
      <c r="B68" s="106"/>
      <c r="C68" s="106"/>
      <c r="D68" s="106"/>
      <c r="E68" s="106"/>
      <c r="F68" s="106"/>
      <c r="G68" s="106"/>
      <c r="H68" s="37">
        <f>SUM(H8:H67)</f>
        <v>127059305678.38</v>
      </c>
      <c r="I68" s="37">
        <f>SUM(I8:I67)</f>
        <v>2798606275</v>
      </c>
      <c r="J68" s="37">
        <f>SUM(J8:J67)</f>
        <v>0</v>
      </c>
      <c r="K68" s="37">
        <f>SUM(K8:K67)</f>
        <v>129857911953.38</v>
      </c>
      <c r="L68" s="37">
        <f>SUM(L8:L67)</f>
        <v>129827911953.38</v>
      </c>
      <c r="M68" s="38"/>
    </row>
    <row r="69" spans="1:12" s="12" customFormat="1" ht="12" thickBot="1">
      <c r="A69" s="14"/>
      <c r="B69" s="14"/>
      <c r="C69" s="14"/>
      <c r="H69" s="17"/>
      <c r="K69" s="25"/>
      <c r="L69" s="25"/>
    </row>
    <row r="70" spans="1:12" s="12" customFormat="1" ht="16.5" thickBot="1">
      <c r="A70" s="99" t="s">
        <v>6</v>
      </c>
      <c r="B70" s="100"/>
      <c r="C70" s="100"/>
      <c r="D70" s="101"/>
      <c r="H70" s="17"/>
      <c r="K70" s="25"/>
      <c r="L70" s="25"/>
    </row>
    <row r="71" spans="1:12" s="12" customFormat="1" ht="16.5" thickBot="1">
      <c r="A71" s="92" t="s">
        <v>7</v>
      </c>
      <c r="B71" s="93"/>
      <c r="C71" s="93"/>
      <c r="D71" s="94"/>
      <c r="G71" s="47" t="s">
        <v>153</v>
      </c>
      <c r="H71" s="46"/>
      <c r="I71" s="96" t="s">
        <v>154</v>
      </c>
      <c r="J71" s="97"/>
      <c r="K71" s="97"/>
      <c r="L71" s="97"/>
    </row>
    <row r="72" spans="1:12" s="12" customFormat="1" ht="15.75" thickBot="1">
      <c r="A72" s="102" t="s">
        <v>5</v>
      </c>
      <c r="B72" s="103"/>
      <c r="C72" s="103"/>
      <c r="D72" s="104"/>
      <c r="H72" s="17"/>
      <c r="K72" s="25"/>
      <c r="L72" s="25"/>
    </row>
    <row r="73" ht="11.25">
      <c r="H73" s="19"/>
    </row>
  </sheetData>
  <sheetProtection/>
  <mergeCells count="110">
    <mergeCell ref="M62:M65"/>
    <mergeCell ref="L32:L34"/>
    <mergeCell ref="L50:L58"/>
    <mergeCell ref="M50:M58"/>
    <mergeCell ref="M32:M34"/>
    <mergeCell ref="M47:M48"/>
    <mergeCell ref="M60:M61"/>
    <mergeCell ref="M40:M46"/>
    <mergeCell ref="M35:M36"/>
    <mergeCell ref="K60:K61"/>
    <mergeCell ref="G60:G61"/>
    <mergeCell ref="H60:H61"/>
    <mergeCell ref="H32:H34"/>
    <mergeCell ref="I32:I34"/>
    <mergeCell ref="J32:J34"/>
    <mergeCell ref="J40:J46"/>
    <mergeCell ref="K40:K42"/>
    <mergeCell ref="H43:H46"/>
    <mergeCell ref="K32:K34"/>
    <mergeCell ref="B21:B24"/>
    <mergeCell ref="B26:B35"/>
    <mergeCell ref="C22:C24"/>
    <mergeCell ref="C12:C17"/>
    <mergeCell ref="C32:C34"/>
    <mergeCell ref="C27:C30"/>
    <mergeCell ref="C60:C61"/>
    <mergeCell ref="B37:B38"/>
    <mergeCell ref="G11:G19"/>
    <mergeCell ref="B40:B65"/>
    <mergeCell ref="C47:C48"/>
    <mergeCell ref="C62:C65"/>
    <mergeCell ref="B8:B18"/>
    <mergeCell ref="B19:B20"/>
    <mergeCell ref="C44:C46"/>
    <mergeCell ref="C8:C10"/>
    <mergeCell ref="D50:D58"/>
    <mergeCell ref="G32:G34"/>
    <mergeCell ref="D8:D10"/>
    <mergeCell ref="E28:E29"/>
    <mergeCell ref="G43:G46"/>
    <mergeCell ref="E50:E58"/>
    <mergeCell ref="F50:F58"/>
    <mergeCell ref="G27:G30"/>
    <mergeCell ref="E9:E10"/>
    <mergeCell ref="F5:F7"/>
    <mergeCell ref="G5:G7"/>
    <mergeCell ref="M5:M7"/>
    <mergeCell ref="H6:H7"/>
    <mergeCell ref="I6:J6"/>
    <mergeCell ref="K6:K7"/>
    <mergeCell ref="L5:L7"/>
    <mergeCell ref="H5:K5"/>
    <mergeCell ref="A2:D2"/>
    <mergeCell ref="A1:D1"/>
    <mergeCell ref="A3:D3"/>
    <mergeCell ref="C5:C7"/>
    <mergeCell ref="D5:E6"/>
    <mergeCell ref="B5:B7"/>
    <mergeCell ref="A5:A7"/>
    <mergeCell ref="A72:D72"/>
    <mergeCell ref="A68:G68"/>
    <mergeCell ref="L60:L61"/>
    <mergeCell ref="L62:L65"/>
    <mergeCell ref="I60:I61"/>
    <mergeCell ref="J60:J61"/>
    <mergeCell ref="I62:I65"/>
    <mergeCell ref="A8:A67"/>
    <mergeCell ref="C50:C59"/>
    <mergeCell ref="D60:D61"/>
    <mergeCell ref="A71:D71"/>
    <mergeCell ref="J62:J65"/>
    <mergeCell ref="I71:L71"/>
    <mergeCell ref="K62:K65"/>
    <mergeCell ref="G62:G65"/>
    <mergeCell ref="H62:H65"/>
    <mergeCell ref="A70:D70"/>
    <mergeCell ref="J15:J16"/>
    <mergeCell ref="M8:M11"/>
    <mergeCell ref="L15:L16"/>
    <mergeCell ref="K15:K16"/>
    <mergeCell ref="H11:H19"/>
    <mergeCell ref="L8:L10"/>
    <mergeCell ref="M27:M30"/>
    <mergeCell ref="M12:M17"/>
    <mergeCell ref="M18:M19"/>
    <mergeCell ref="M23:M24"/>
    <mergeCell ref="M25:M26"/>
    <mergeCell ref="H27:H30"/>
    <mergeCell ref="I27:I30"/>
    <mergeCell ref="J27:J30"/>
    <mergeCell ref="L21:L24"/>
    <mergeCell ref="I15:I16"/>
    <mergeCell ref="G40:G42"/>
    <mergeCell ref="H40:H42"/>
    <mergeCell ref="L27:L30"/>
    <mergeCell ref="G22:G23"/>
    <mergeCell ref="L40:L42"/>
    <mergeCell ref="K43:K46"/>
    <mergeCell ref="L43:L46"/>
    <mergeCell ref="K27:K30"/>
    <mergeCell ref="G8:G9"/>
    <mergeCell ref="H8:H9"/>
    <mergeCell ref="I8:I9"/>
    <mergeCell ref="J8:J9"/>
    <mergeCell ref="K8:K9"/>
    <mergeCell ref="C39:C43"/>
    <mergeCell ref="D39:D41"/>
    <mergeCell ref="E39:E40"/>
    <mergeCell ref="F39:F40"/>
    <mergeCell ref="I40:I46"/>
  </mergeCells>
  <printOptions horizontalCentered="1"/>
  <pageMargins left="0.1968503937007874" right="0.1968503937007874" top="0.6692913385826772" bottom="0.6692913385826772" header="0" footer="0.2362204724409449"/>
  <pageSetup horizontalDpi="600" verticalDpi="600" orientation="landscape" scale="5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SP3</cp:lastModifiedBy>
  <cp:lastPrinted>2008-11-25T14:49:45Z</cp:lastPrinted>
  <dcterms:created xsi:type="dcterms:W3CDTF">2005-09-30T21:17:52Z</dcterms:created>
  <dcterms:modified xsi:type="dcterms:W3CDTF">2009-11-11T21:00:26Z</dcterms:modified>
  <cp:category/>
  <cp:version/>
  <cp:contentType/>
  <cp:contentStatus/>
</cp:coreProperties>
</file>