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7" activeTab="0"/>
  </bookViews>
  <sheets>
    <sheet name="PPR09 Salud Publica" sheetId="1" r:id="rId1"/>
  </sheets>
  <definedNames>
    <definedName name="_xlnm.Print_Titles" localSheetId="0">'PPR09 Salud Publica'!$1:$7</definedName>
  </definedNames>
  <calcPr fullCalcOnLoad="1"/>
</workbook>
</file>

<file path=xl/sharedStrings.xml><?xml version="1.0" encoding="utf-8"?>
<sst xmlns="http://schemas.openxmlformats.org/spreadsheetml/2006/main" count="161" uniqueCount="125">
  <si>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</si>
  <si>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</si>
  <si>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</si>
  <si>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</si>
  <si>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</si>
  <si>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</si>
  <si>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</si>
  <si>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</si>
  <si>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Mejorar el estado de salud de la población del municipio de Pasto en las prioridades de Salud Pública</t>
  </si>
  <si>
    <t xml:space="preserve">Se mantendrá  por debajo de 18 por 100.000 nacidos vivos la tasa de mortalidad materna en el municipio. </t>
  </si>
  <si>
    <t>Tasa de mortalidad materna por cada 100.000 nacidos vivos.</t>
  </si>
  <si>
    <t xml:space="preserve">Se disminuirá la tasa de fecundidad global en mujeres en edad fértil entre los 15 a 49 años a 35 por 1000  Mujeres en edad fértil. </t>
  </si>
  <si>
    <t>Tasa de fecundidad en mujeres de 15 a 49 años por cada 1.000  Mujeres en edad fértil</t>
  </si>
  <si>
    <t>Se disminuirá la tasa de fecundidad en mujeres de 10 A 19 años a 28 por 1000  Mujeres en edad fértil.</t>
  </si>
  <si>
    <t>Tasa de fecundidad en mujeres menores de 20 años por cada 1.000  Mujeres en edad fértil</t>
  </si>
  <si>
    <t>Tasa de fecundidad de 12 a 14 años por cada 1000  Mujeres en edad fértil</t>
  </si>
  <si>
    <t xml:space="preserve">Se mantendrá la tasa de fecundidad en mujeres de 15 a 19 años en 61 por cada 1000  Mujeres en edad fértil. </t>
  </si>
  <si>
    <t>Tasa de fecundidad de 15 a 19 años por cada 1000  Mujeres en edad fértil</t>
  </si>
  <si>
    <t>Se mantendrá el índice de fecundidad en mujeres de 15-49 años 1.5 hijos por mujer</t>
  </si>
  <si>
    <t>Índice de fecundidad en mujeres de 15 a 49 años.</t>
  </si>
  <si>
    <t>Se mantendrá por debajo de 7 por cada cien mil mujeres, la tasa mortalidad por cáncer de cuello uterino.</t>
  </si>
  <si>
    <t>Tasa de mortalidad por cáncer de cuello uterino por cada 100.000 mujeres.</t>
  </si>
  <si>
    <t xml:space="preserve"> Se mantendrá en 0.01% la prevalencia de infección por VIH en población de  15-49 años </t>
  </si>
  <si>
    <t>Porcentaje de prevalencia de infección por VIH en población de  15-49 años</t>
  </si>
  <si>
    <t xml:space="preserve">Se disminuirá a 25, 7 por cada 1000 nacidos vivos la tasa de mortalidad infantil en el Municipio. </t>
  </si>
  <si>
    <t>Tasa de mortalidad infantil por cada 1.000 de nacidos vivos.</t>
  </si>
  <si>
    <t>Se disminuirá a 2 por cada mil niños menores de 5 años la tasa de mortalidad en menores de 5 años.</t>
  </si>
  <si>
    <t>Tasa de mortalidad en menores de 5 años por cada mil niños menores de 5 años</t>
  </si>
  <si>
    <t>Se alcanzará  el 95% en coberturas de vacunación en menores de un año.</t>
  </si>
  <si>
    <t>Cobertura de vacunación en menores de un año.</t>
  </si>
  <si>
    <t>Tasa de mortalidad por EDA en niños menores de 5 años</t>
  </si>
  <si>
    <t>Se mantendrá la tasa de mortalidad por IRA en niños menores de 5 años por debajo de 10 muertes por cada 100.000 habitantes.</t>
  </si>
  <si>
    <t>Tasa de mortalidad por IRA en niños menores de 5 años por cada 100.000 habitantes.</t>
  </si>
  <si>
    <t>Se reducirá la tasa de  mortalidad perinatal a 15 muertes por cada 1.000 niños nacidos vivos</t>
  </si>
  <si>
    <t>Tasa de mortalidad perinatal por cada 1.000 niños nacidos vivos.</t>
  </si>
  <si>
    <t xml:space="preserve">Se implementará un plan para la prevención de enfermedades crónicas en sus componentes de políticas y ambientes,  acciones colectivas, modelo de atención, observatorio de enfermedades crónicas.                                                                              </t>
  </si>
  <si>
    <t>Plan para la prevención de enfermedades crónicas implementado</t>
  </si>
  <si>
    <t>Se implementará 3 programas de actividad física en el ámbito comunitario, instituciones educativas y usuarios de IPS de primer nivel.</t>
  </si>
  <si>
    <t>Programas de actividad física en el ámbito comunitario, instituciones educativas y usuarios de IPS de primer nivel implementados. </t>
  </si>
  <si>
    <t>Se certificará 30 planteles educativos como instituciones libres de humo</t>
  </si>
  <si>
    <t>Planteles educativos certificados como instituciones libres de humo.</t>
  </si>
  <si>
    <t>Se implementará 3 estrategias de intervención para disminuir los factores de riesgo asociadas a enfermedades crónicas. </t>
  </si>
  <si>
    <t>Estrategias de intervención para disminuir los factores de riesgo asociadas a enfermedades crónicas implementadas.</t>
  </si>
  <si>
    <t>Se implementará el sistema de vigilancia nutricional.</t>
  </si>
  <si>
    <t>Sistema de vigilancia nutricional implementado</t>
  </si>
  <si>
    <t xml:space="preserve">Se implementará plan de salud mental  con sus tres componentes atención a conducta suicida, conductas adictivas y manifestaciones psicopatológicas.                       </t>
  </si>
  <si>
    <t>Plan de salud mental implementado</t>
  </si>
  <si>
    <t>Se cubrirá de acuerdo a protocolos establecidos al 100% de personas que se detectan en el primer nivel de atención con problemática de VIF, VI, VS y conducta suicida.</t>
  </si>
  <si>
    <t>Porcentaje de personas cubiertas con problemáticas de VIF, VI y VS</t>
  </si>
  <si>
    <t>Se aumentará al 80% la detección de casos de tuberculosis</t>
  </si>
  <si>
    <t>Porcentaje de detección de casos tuberculosis.</t>
  </si>
  <si>
    <t>Se diseñará e implementará 1 modelo de entono laboral saludable para atender a la población trabajadora formal y no formal del municipio de Pasto con relación a la mortalidad y morbilidad por accidentes de trabajo y enfermedades profesionales</t>
  </si>
  <si>
    <t xml:space="preserve">Modelo de entono laboral saludable para atender a la población trabajadora formal y no formal del municipio de Pasto diseñado e implementado. </t>
  </si>
  <si>
    <t>Divulgar, implementar y fortalecer eficazmente el desarrollo de acciones de promoción, prevención, inspección, vigilancia y control en el campo ambiental</t>
  </si>
  <si>
    <t xml:space="preserve">Se vacunará al 90% de la población canina y felina.           </t>
  </si>
  <si>
    <t>Porcentaje de población canina y felina vacunada</t>
  </si>
  <si>
    <t>Se disminuirá en un 20% la incidencia de accidentes rábicos y en 10% los de agresión animal</t>
  </si>
  <si>
    <t>Se cubrirá el 100% de establecimientos especiales priorizados por alto y mediano riesgo  con acciones de vigilancia y control.</t>
  </si>
  <si>
    <t>Porcentaje de establecimientos especiales de alto y mediano riesgo  con acciones de vigilancia y control.</t>
  </si>
  <si>
    <t>Se disminuirá los casos de enfermedades transmitidas por alimento en un 20%.</t>
  </si>
  <si>
    <t>Porcentaje de disminución de casos de enfermedades transmitidas por alimento.</t>
  </si>
  <si>
    <t>Implementar mecanismos de inspección, vigilancia y control para promover la salud ocupacional y laboral.</t>
  </si>
  <si>
    <t>Se implementará 1 modelo de entornos laborales saludables en los 21 centros de la ESE PASTO SALUD</t>
  </si>
  <si>
    <t>Centros de salud que implementan el modelo de entornos laborales saludables</t>
  </si>
  <si>
    <t>EJE ESTRATEGICO EQUIDAD Y HUMANIDAD</t>
  </si>
  <si>
    <t>PROGRAMA SALUD PUBLICA</t>
  </si>
  <si>
    <t>Disminución de la tasa de mortalidad materna</t>
  </si>
  <si>
    <t xml:space="preserve">Disminución de la tasa de tasa de fecundidad global </t>
  </si>
  <si>
    <t>Disminución de la tasa de fecundidad en mujeres menores de 20 años</t>
  </si>
  <si>
    <t>Mantenimiento de índice de fecundidad.</t>
  </si>
  <si>
    <t>Se disminuirá la tasa de fecundidad en mujeres de 12 a 14 años a 3.54 por cada 1000  Mujeres en edad fértil.</t>
  </si>
  <si>
    <t>Disminución de la tasa de mortalidad por cáncer de cuello uterino</t>
  </si>
  <si>
    <t>Mantener por debajo de 1.2% la prevalencia de infección por VIH en población de 15-49 años.</t>
  </si>
  <si>
    <t>Disminución de la tasa de mortalidad en menores de 1 año.</t>
  </si>
  <si>
    <t>Disminución de la tasa de mortalidad en menores de 5 años.</t>
  </si>
  <si>
    <t>Incremento de la cobertura de vacunación con  biológicos a menores de 1 año.</t>
  </si>
  <si>
    <t>Disminuir la tasa de mortalidad por enfermedad diarreica aguda en niños menores de 5 años.</t>
  </si>
  <si>
    <t>Se disminuirá  la tasa de mortalidad por EDA en niños menores de 5 años en un 50%</t>
  </si>
  <si>
    <t>Disminuir la tasa de mortalidad por infección respiratoria aguda en niños menores de 5 años.</t>
  </si>
  <si>
    <t>Disminución de la tasa de mortalidad perinatal.</t>
  </si>
  <si>
    <t>Implementar el plan integrado local de acciones para la disminución de enfermedades crónicas.</t>
  </si>
  <si>
    <t>Implementación de programas de actividad física global en la población objeto.</t>
  </si>
  <si>
    <t>Prevenir el consumo de cigarrillo en menores de 18 años, para retardar la edad de inicio de consumo.</t>
  </si>
  <si>
    <t>Intervenir en los factores de riesgo asociados con las enfermedades crónicas identificadas en el Municipio</t>
  </si>
  <si>
    <t>Evaluar el estado nutricional de la población menor de cinco años.</t>
  </si>
  <si>
    <t xml:space="preserve">Implementar una política de salud mental que incluya el plan para  la reducción de la demanda de drogas,  tratamiento y rehabilitación del consumo de alcohol, tabaco y sustancias psicoactivas y psicotrópicas; plan para prevención y atención a la conducta suicida y plan para la prevención y atención de las diferentes formas de violencia. </t>
  </si>
  <si>
    <t>Se fortalecerá en el 100% el programa preventivo de salud oral PANDAS, en la Red Pública municipal</t>
  </si>
  <si>
    <t>Porcentaje de fortalecimiento del programa preventivo de salud oral.</t>
  </si>
  <si>
    <t>Disminuir la incidencia de enfermedades transmisibles</t>
  </si>
  <si>
    <t>Porcentaje de incidencia de accidentes rábicos x 100.000 habitantes</t>
  </si>
  <si>
    <t>Porcentaje de incidencia de accidentes por agresión animal x 100.000 habitantes</t>
  </si>
  <si>
    <t>Diseño e implementación de un modelo de entorno laboral saludable para atender a la población trabajadora formal y no formal del municipio de Pasto con relación a la mortalidad y morbilidad por accidentes de trabajo y enfermedades profesionales.</t>
  </si>
  <si>
    <t>TOTAL</t>
  </si>
  <si>
    <t>Presencia de morbimortalidad y factores de riesgo que afectan la calidad de vida de la población del municipio de Pasto</t>
  </si>
  <si>
    <t>Ampliación de cobertura de vacunación y esterilización a población canina y felina.</t>
  </si>
  <si>
    <t>Ampliación de  la cobertura del control de establecimientos especiales.</t>
  </si>
  <si>
    <t>Disminución de los casos de enfermedades trasmitidas por alimentos</t>
  </si>
  <si>
    <t>Fortalecimiento de programas preventivos en salud oral.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</si>
  <si>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</si>
  <si>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</si>
  <si>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</si>
  <si>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</si>
  <si>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</si>
  <si>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</si>
  <si>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</si>
  <si>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</si>
  <si>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</si>
  <si>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</si>
  <si>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</si>
  <si>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Mejoramiento de los estilos de vida</t>
  </si>
  <si>
    <t>mejoramiento del sistema de vigilancia en salud</t>
  </si>
  <si>
    <t>Prevención de factores de riesgo zoonótico</t>
  </si>
  <si>
    <t>Control y vigilancia de establecimientos públicos</t>
  </si>
  <si>
    <t>Esp. Ruth Cecilia de la Cruz - Coordinadora de Salud Publica</t>
  </si>
  <si>
    <t>COSTO TOTAL POR META.</t>
  </si>
  <si>
    <r>
      <t xml:space="preserve">Mejoramiento de los estilos de vida para la prevención de enfermedades crónicas en el Municipio de Pasto.  </t>
    </r>
    <r>
      <rPr>
        <b/>
        <sz val="11"/>
        <color indexed="10"/>
        <rFont val="Arial"/>
        <family val="2"/>
      </rPr>
      <t>2009520010119</t>
    </r>
  </si>
  <si>
    <r>
      <t xml:space="preserve">Fortalecimiento del sistema de vigilancia en salud pública en el Municipio de Pasto. Año 2009.  </t>
    </r>
    <r>
      <rPr>
        <b/>
        <sz val="11"/>
        <color indexed="10"/>
        <rFont val="Arial"/>
        <family val="2"/>
      </rPr>
      <t>2009520010136</t>
    </r>
  </si>
  <si>
    <r>
      <t xml:space="preserve">Vigilancia nutricional en el Municipio de Pasto.  </t>
    </r>
    <r>
      <rPr>
        <b/>
        <sz val="11"/>
        <color indexed="10"/>
        <rFont val="Arial"/>
        <family val="2"/>
      </rPr>
      <t>2009520010141</t>
    </r>
  </si>
  <si>
    <r>
      <t xml:space="preserve">Mejoramiento de la seguridad laboral en el Municipio de Pasto.  </t>
    </r>
    <r>
      <rPr>
        <b/>
        <sz val="11"/>
        <color indexed="10"/>
        <rFont val="Arial"/>
        <family val="2"/>
      </rPr>
      <t>2009520010161</t>
    </r>
  </si>
  <si>
    <r>
      <t xml:space="preserve">Mejoramiento de la salud mental y fortalecimiento de las habilidades psicosociales en el Municipio de Pasto.  </t>
    </r>
    <r>
      <rPr>
        <b/>
        <sz val="11"/>
        <color indexed="10"/>
        <rFont val="Arial"/>
        <family val="2"/>
      </rPr>
      <t>2009520010162</t>
    </r>
  </si>
  <si>
    <r>
      <t xml:space="preserve">Fortalecimiento de la salud sexual y reproductiva en el Municipio de Pasto. </t>
    </r>
    <r>
      <rPr>
        <b/>
        <sz val="11"/>
        <color indexed="10"/>
        <rFont val="Arial"/>
        <family val="2"/>
      </rPr>
      <t>2009520010169</t>
    </r>
  </si>
  <si>
    <r>
      <t xml:space="preserve">Mejoramiento de la salud infantil menor de 10 años en el Municipio de Pasto.  </t>
    </r>
    <r>
      <rPr>
        <b/>
        <sz val="11"/>
        <color indexed="10"/>
        <rFont val="Arial"/>
        <family val="2"/>
      </rPr>
      <t>2009520010194</t>
    </r>
  </si>
  <si>
    <t>PRODUCTOS: Tasa de mortalidad infantil por cada 1.000 de nacidos vivos: 25.7; Tasa de mortalidad en menores de 5 años por cada mil niños menores de 5 años: 2,22; Tasa de mortalidad por EDA en niños menores de 5 años. 0.01; Tasa de mortalidad por IRA en niños menores de 5 años por cada 100.000 habitantes: 0.01; Tasa de mortalidad perinatal por cada 1.000 niños nacidos vivos: 17. IPS públicas de primer nivel de complejidad en el manejo de riesgo infantil controladas: 100% (23); Plan de intervención AIEPI implementado en zonas prioritarias: 1; Plan de jornadas de vacunación implementado: 1; IPS vacunadoras vigiladas y con control: 30. COMPONENTES: Contratación de personal ($126.894.000); Contratación de servicios ($153.106.000); Transporte de insumos ($6.500.000); Insumos y papelería ($500.000).</t>
  </si>
  <si>
    <r>
      <t xml:space="preserve">Fortalecimiento de la salud oral en el Municipio de Pasto. </t>
    </r>
    <r>
      <rPr>
        <b/>
        <sz val="11"/>
        <color indexed="10"/>
        <rFont val="Arial"/>
        <family val="2"/>
      </rPr>
      <t>2009520010196</t>
    </r>
  </si>
  <si>
    <r>
      <t xml:space="preserve">Fortalecimiento de la red de frio en el Municipio de Pasto. </t>
    </r>
    <r>
      <rPr>
        <b/>
        <sz val="11"/>
        <color indexed="10"/>
        <rFont val="Arial"/>
        <family val="2"/>
      </rPr>
      <t>2009520010202.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</si>
</sst>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 shrinkToFit="1"/>
    </xf>
    <xf numFmtId="0" fontId="0" fillId="33" borderId="10" xfId="0" applyFont="1" applyFill="1" applyBorder="1" applyAlignment="1">
      <alignment horizontal="justify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9" fontId="0" fillId="33" borderId="10" xfId="56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justify" vertical="center" wrapText="1"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49" fontId="3" fillId="34" borderId="14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10" fillId="35" borderId="2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10" fillId="36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5" fillId="39" borderId="10" xfId="53" applyFont="1" applyFill="1" applyBorder="1" applyAlignment="1">
      <alignment horizontal="center" vertical="center" wrapText="1"/>
      <protection/>
    </xf>
    <xf numFmtId="0" fontId="5" fillId="39" borderId="20" xfId="53" applyFont="1" applyFill="1" applyBorder="1" applyAlignment="1">
      <alignment horizontal="center" vertical="center" wrapText="1"/>
      <protection/>
    </xf>
    <xf numFmtId="0" fontId="10" fillId="35" borderId="14" xfId="53" applyFont="1" applyFill="1" applyBorder="1" applyAlignment="1">
      <alignment horizontal="center" wrapText="1"/>
      <protection/>
    </xf>
    <xf numFmtId="0" fontId="10" fillId="35" borderId="28" xfId="53" applyFont="1" applyFill="1" applyBorder="1" applyAlignment="1">
      <alignment horizontal="center" wrapText="1"/>
      <protection/>
    </xf>
    <xf numFmtId="0" fontId="10" fillId="35" borderId="29" xfId="53" applyFont="1" applyFill="1" applyBorder="1" applyAlignment="1">
      <alignment horizontal="center" wrapText="1"/>
      <protection/>
    </xf>
    <xf numFmtId="0" fontId="10" fillId="35" borderId="30" xfId="53" applyFont="1" applyFill="1" applyBorder="1" applyAlignment="1">
      <alignment horizontal="center" wrapText="1"/>
      <protection/>
    </xf>
    <xf numFmtId="0" fontId="5" fillId="39" borderId="31" xfId="53" applyFont="1" applyFill="1" applyBorder="1" applyAlignment="1">
      <alignment horizontal="center" vertical="center" wrapText="1"/>
      <protection/>
    </xf>
    <xf numFmtId="49" fontId="0" fillId="34" borderId="10" xfId="53" applyNumberFormat="1" applyFont="1" applyFill="1" applyBorder="1" applyAlignment="1">
      <alignment horizontal="center" vertical="center" wrapText="1"/>
      <protection/>
    </xf>
    <xf numFmtId="49" fontId="0" fillId="34" borderId="20" xfId="53" applyNumberFormat="1" applyFont="1" applyFill="1" applyBorder="1" applyAlignment="1">
      <alignment horizontal="center" vertical="center" wrapText="1"/>
      <protection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49" fontId="3" fillId="34" borderId="2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center" vertical="center" wrapText="1"/>
      <protection/>
    </xf>
    <xf numFmtId="0" fontId="0" fillId="34" borderId="20" xfId="53" applyFont="1" applyFill="1" applyBorder="1" applyAlignment="1">
      <alignment horizontal="center" vertical="center" wrapText="1"/>
      <protection/>
    </xf>
    <xf numFmtId="49" fontId="0" fillId="34" borderId="22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O46"/>
  <sheetViews>
    <sheetView tabSelected="1" zoomScale="80" zoomScaleNormal="80" zoomScalePageLayoutView="0" workbookViewId="0" topLeftCell="D1">
      <selection activeCell="G8" sqref="G8:G38"/>
    </sheetView>
  </sheetViews>
  <sheetFormatPr defaultColWidth="11.421875" defaultRowHeight="12.75"/>
  <cols>
    <col min="1" max="1" width="17.421875" style="9" customWidth="1"/>
    <col min="2" max="2" width="19.8515625" style="9" customWidth="1"/>
    <col min="3" max="3" width="20.140625" style="9" customWidth="1"/>
    <col min="4" max="4" width="38.421875" style="9" customWidth="1"/>
    <col min="5" max="5" width="23.421875" style="9" customWidth="1"/>
    <col min="6" max="6" width="16.421875" style="9" customWidth="1"/>
    <col min="7" max="7" width="27.00390625" style="9" customWidth="1"/>
    <col min="8" max="8" width="15.7109375" style="9" customWidth="1"/>
    <col min="9" max="9" width="7.00390625" style="9" bestFit="1" customWidth="1"/>
    <col min="10" max="10" width="15.57421875" style="9" customWidth="1"/>
    <col min="11" max="11" width="16.8515625" style="9" bestFit="1" customWidth="1"/>
    <col min="12" max="12" width="16.421875" style="9" customWidth="1"/>
    <col min="13" max="13" width="28.00390625" style="9" customWidth="1"/>
    <col min="14" max="16384" width="11.421875" style="9" customWidth="1"/>
  </cols>
  <sheetData>
    <row r="1" spans="1:7" ht="15.75">
      <c r="A1" s="69" t="s">
        <v>108</v>
      </c>
      <c r="B1" s="70"/>
      <c r="C1" s="70"/>
      <c r="D1" s="71"/>
      <c r="E1" s="8"/>
      <c r="F1" s="8"/>
      <c r="G1" s="8"/>
    </row>
    <row r="2" spans="1:67" s="11" customFormat="1" ht="15.75">
      <c r="A2" s="72" t="s">
        <v>64</v>
      </c>
      <c r="B2" s="73"/>
      <c r="C2" s="73"/>
      <c r="D2" s="74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s="11" customFormat="1" ht="15">
      <c r="A3" s="75" t="s">
        <v>65</v>
      </c>
      <c r="B3" s="76"/>
      <c r="C3" s="76"/>
      <c r="D3" s="77"/>
      <c r="E3" s="10"/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1:67" s="11" customFormat="1" ht="12">
      <c r="A4" s="10"/>
      <c r="C4" s="10"/>
      <c r="D4" s="10"/>
      <c r="E4" s="10"/>
      <c r="F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7" s="12" customFormat="1" ht="12.75">
      <c r="A5" s="79" t="s">
        <v>3</v>
      </c>
      <c r="B5" s="78" t="s">
        <v>2</v>
      </c>
      <c r="C5" s="78" t="s">
        <v>1</v>
      </c>
      <c r="D5" s="80" t="s">
        <v>4</v>
      </c>
      <c r="E5" s="81"/>
      <c r="F5" s="87" t="s">
        <v>98</v>
      </c>
      <c r="G5" s="85" t="s">
        <v>99</v>
      </c>
      <c r="H5" s="85" t="s">
        <v>100</v>
      </c>
      <c r="I5" s="85"/>
      <c r="J5" s="85"/>
      <c r="K5" s="85"/>
      <c r="L5" s="89" t="s">
        <v>114</v>
      </c>
      <c r="M5" s="89" t="s">
        <v>101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67" s="12" customFormat="1" ht="12.75">
      <c r="A6" s="84"/>
      <c r="B6" s="78"/>
      <c r="C6" s="79"/>
      <c r="D6" s="82"/>
      <c r="E6" s="83"/>
      <c r="F6" s="87"/>
      <c r="G6" s="85"/>
      <c r="H6" s="87" t="s">
        <v>102</v>
      </c>
      <c r="I6" s="91" t="s">
        <v>103</v>
      </c>
      <c r="J6" s="91"/>
      <c r="K6" s="87" t="s">
        <v>104</v>
      </c>
      <c r="L6" s="89"/>
      <c r="M6" s="8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s="12" customFormat="1" ht="24.75" thickBot="1">
      <c r="A7" s="84"/>
      <c r="B7" s="79"/>
      <c r="C7" s="79"/>
      <c r="D7" s="48" t="s">
        <v>105</v>
      </c>
      <c r="E7" s="48" t="s">
        <v>0</v>
      </c>
      <c r="F7" s="88"/>
      <c r="G7" s="86"/>
      <c r="H7" s="88"/>
      <c r="I7" s="31" t="s">
        <v>106</v>
      </c>
      <c r="J7" s="32" t="s">
        <v>107</v>
      </c>
      <c r="K7" s="88"/>
      <c r="L7" s="90"/>
      <c r="M7" s="9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 s="24" customFormat="1" ht="38.25">
      <c r="A8" s="58" t="s">
        <v>93</v>
      </c>
      <c r="B8" s="63" t="s">
        <v>8</v>
      </c>
      <c r="C8" s="33" t="s">
        <v>66</v>
      </c>
      <c r="D8" s="33" t="s">
        <v>9</v>
      </c>
      <c r="E8" s="33" t="s">
        <v>10</v>
      </c>
      <c r="F8" s="34">
        <v>18</v>
      </c>
      <c r="G8" s="66" t="s">
        <v>120</v>
      </c>
      <c r="H8" s="36">
        <v>36000000</v>
      </c>
      <c r="I8" s="35"/>
      <c r="J8" s="36">
        <f>SUM(H8:H15)</f>
        <v>271049000</v>
      </c>
      <c r="K8" s="36">
        <f>+H8</f>
        <v>36000000</v>
      </c>
      <c r="L8" s="36">
        <f>K8</f>
        <v>36000000</v>
      </c>
      <c r="M8" s="37" t="s">
        <v>113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s="24" customFormat="1" ht="51">
      <c r="A9" s="59"/>
      <c r="B9" s="62"/>
      <c r="C9" s="17" t="s">
        <v>67</v>
      </c>
      <c r="D9" s="17" t="s">
        <v>11</v>
      </c>
      <c r="E9" s="17" t="s">
        <v>12</v>
      </c>
      <c r="F9" s="7">
        <v>35</v>
      </c>
      <c r="G9" s="67"/>
      <c r="H9" s="19">
        <v>35049000</v>
      </c>
      <c r="I9" s="22"/>
      <c r="J9" s="22"/>
      <c r="K9" s="19">
        <f aca="true" t="shared" si="0" ref="K9:K38">+H9</f>
        <v>35049000</v>
      </c>
      <c r="L9" s="19">
        <f aca="true" t="shared" si="1" ref="L9:L38">K9</f>
        <v>35049000</v>
      </c>
      <c r="M9" s="38" t="s">
        <v>113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s="24" customFormat="1" ht="51">
      <c r="A10" s="59"/>
      <c r="B10" s="62"/>
      <c r="C10" s="17" t="s">
        <v>68</v>
      </c>
      <c r="D10" s="17" t="s">
        <v>13</v>
      </c>
      <c r="E10" s="17" t="s">
        <v>14</v>
      </c>
      <c r="F10" s="7">
        <v>28</v>
      </c>
      <c r="G10" s="67"/>
      <c r="H10" s="19">
        <v>32000000</v>
      </c>
      <c r="I10" s="22"/>
      <c r="J10" s="22"/>
      <c r="K10" s="19">
        <f t="shared" si="0"/>
        <v>32000000</v>
      </c>
      <c r="L10" s="19">
        <f t="shared" si="1"/>
        <v>32000000</v>
      </c>
      <c r="M10" s="38" t="s">
        <v>113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s="24" customFormat="1" ht="38.25">
      <c r="A11" s="59"/>
      <c r="B11" s="62"/>
      <c r="C11" s="17" t="s">
        <v>69</v>
      </c>
      <c r="D11" s="20" t="s">
        <v>70</v>
      </c>
      <c r="E11" s="20" t="s">
        <v>15</v>
      </c>
      <c r="F11" s="4">
        <v>3.54</v>
      </c>
      <c r="G11" s="67"/>
      <c r="H11" s="19">
        <v>36000000</v>
      </c>
      <c r="I11" s="22"/>
      <c r="J11" s="22"/>
      <c r="K11" s="19">
        <f t="shared" si="0"/>
        <v>36000000</v>
      </c>
      <c r="L11" s="19">
        <f t="shared" si="1"/>
        <v>36000000</v>
      </c>
      <c r="M11" s="38" t="s">
        <v>113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s="24" customFormat="1" ht="38.25">
      <c r="A12" s="59"/>
      <c r="B12" s="62"/>
      <c r="C12" s="61" t="s">
        <v>71</v>
      </c>
      <c r="D12" s="17" t="s">
        <v>16</v>
      </c>
      <c r="E12" s="20" t="s">
        <v>17</v>
      </c>
      <c r="F12" s="7">
        <v>61.31</v>
      </c>
      <c r="G12" s="67"/>
      <c r="H12" s="19">
        <v>32000000</v>
      </c>
      <c r="I12" s="22"/>
      <c r="J12" s="22"/>
      <c r="K12" s="19">
        <f t="shared" si="0"/>
        <v>32000000</v>
      </c>
      <c r="L12" s="19">
        <f t="shared" si="1"/>
        <v>32000000</v>
      </c>
      <c r="M12" s="38" t="s">
        <v>113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s="24" customFormat="1" ht="25.5">
      <c r="A13" s="59"/>
      <c r="B13" s="62"/>
      <c r="C13" s="61"/>
      <c r="D13" s="17" t="s">
        <v>18</v>
      </c>
      <c r="E13" s="17" t="s">
        <v>19</v>
      </c>
      <c r="F13" s="1">
        <v>1.5</v>
      </c>
      <c r="G13" s="67"/>
      <c r="H13" s="19">
        <v>36000000</v>
      </c>
      <c r="I13" s="22"/>
      <c r="J13" s="22"/>
      <c r="K13" s="19">
        <f t="shared" si="0"/>
        <v>36000000</v>
      </c>
      <c r="L13" s="19">
        <f t="shared" si="1"/>
        <v>36000000</v>
      </c>
      <c r="M13" s="38" t="s">
        <v>113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s="24" customFormat="1" ht="38.25">
      <c r="A14" s="59"/>
      <c r="B14" s="62"/>
      <c r="C14" s="61"/>
      <c r="D14" s="17" t="s">
        <v>20</v>
      </c>
      <c r="E14" s="17" t="s">
        <v>21</v>
      </c>
      <c r="F14" s="7">
        <v>7</v>
      </c>
      <c r="G14" s="67"/>
      <c r="H14" s="19">
        <v>32000000</v>
      </c>
      <c r="I14" s="22"/>
      <c r="J14" s="22"/>
      <c r="K14" s="19">
        <f t="shared" si="0"/>
        <v>32000000</v>
      </c>
      <c r="L14" s="19">
        <f t="shared" si="1"/>
        <v>32000000</v>
      </c>
      <c r="M14" s="38" t="s">
        <v>113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13" s="23" customFormat="1" ht="63.75">
      <c r="A15" s="59"/>
      <c r="B15" s="62"/>
      <c r="C15" s="17" t="s">
        <v>72</v>
      </c>
      <c r="D15" s="17" t="s">
        <v>22</v>
      </c>
      <c r="E15" s="17" t="s">
        <v>23</v>
      </c>
      <c r="F15" s="25">
        <v>0.0001</v>
      </c>
      <c r="G15" s="67"/>
      <c r="H15" s="19">
        <v>32000000</v>
      </c>
      <c r="I15" s="22"/>
      <c r="J15" s="22"/>
      <c r="K15" s="19">
        <f t="shared" si="0"/>
        <v>32000000</v>
      </c>
      <c r="L15" s="19">
        <f t="shared" si="1"/>
        <v>32000000</v>
      </c>
      <c r="M15" s="38" t="s">
        <v>113</v>
      </c>
    </row>
    <row r="16" spans="1:13" s="23" customFormat="1" ht="38.25">
      <c r="A16" s="59"/>
      <c r="B16" s="62"/>
      <c r="C16" s="17" t="s">
        <v>73</v>
      </c>
      <c r="D16" s="17" t="s">
        <v>24</v>
      </c>
      <c r="E16" s="17" t="s">
        <v>25</v>
      </c>
      <c r="F16" s="7">
        <v>25.7</v>
      </c>
      <c r="G16" s="68" t="s">
        <v>121</v>
      </c>
      <c r="H16" s="19">
        <v>47000000</v>
      </c>
      <c r="I16" s="22"/>
      <c r="J16" s="19"/>
      <c r="K16" s="19">
        <f t="shared" si="0"/>
        <v>47000000</v>
      </c>
      <c r="L16" s="19">
        <f t="shared" si="1"/>
        <v>47000000</v>
      </c>
      <c r="M16" s="38" t="s">
        <v>113</v>
      </c>
    </row>
    <row r="17" spans="1:13" s="23" customFormat="1" ht="51">
      <c r="A17" s="59"/>
      <c r="B17" s="62"/>
      <c r="C17" s="17" t="s">
        <v>74</v>
      </c>
      <c r="D17" s="17" t="s">
        <v>26</v>
      </c>
      <c r="E17" s="26" t="s">
        <v>27</v>
      </c>
      <c r="F17" s="7">
        <v>2.22</v>
      </c>
      <c r="G17" s="67"/>
      <c r="H17" s="19">
        <v>48000000</v>
      </c>
      <c r="I17" s="22"/>
      <c r="J17" s="22"/>
      <c r="K17" s="19">
        <f t="shared" si="0"/>
        <v>48000000</v>
      </c>
      <c r="L17" s="19">
        <f t="shared" si="1"/>
        <v>48000000</v>
      </c>
      <c r="M17" s="38" t="s">
        <v>113</v>
      </c>
    </row>
    <row r="18" spans="1:13" s="23" customFormat="1" ht="63.75">
      <c r="A18" s="59"/>
      <c r="B18" s="62"/>
      <c r="C18" s="17" t="s">
        <v>75</v>
      </c>
      <c r="D18" s="17" t="s">
        <v>28</v>
      </c>
      <c r="E18" s="17" t="s">
        <v>29</v>
      </c>
      <c r="F18" s="18">
        <v>0.95</v>
      </c>
      <c r="G18" s="67"/>
      <c r="H18" s="19">
        <v>48000000</v>
      </c>
      <c r="I18" s="22"/>
      <c r="J18" s="22"/>
      <c r="K18" s="19">
        <f t="shared" si="0"/>
        <v>48000000</v>
      </c>
      <c r="L18" s="19">
        <f t="shared" si="1"/>
        <v>48000000</v>
      </c>
      <c r="M18" s="38" t="s">
        <v>113</v>
      </c>
    </row>
    <row r="19" spans="1:13" s="23" customFormat="1" ht="63.75">
      <c r="A19" s="59"/>
      <c r="B19" s="62"/>
      <c r="C19" s="17" t="s">
        <v>76</v>
      </c>
      <c r="D19" s="17" t="s">
        <v>77</v>
      </c>
      <c r="E19" s="17" t="s">
        <v>30</v>
      </c>
      <c r="F19" s="7">
        <v>0.1</v>
      </c>
      <c r="G19" s="67"/>
      <c r="H19" s="19">
        <v>48000000</v>
      </c>
      <c r="I19" s="22"/>
      <c r="J19" s="22"/>
      <c r="K19" s="19">
        <f t="shared" si="0"/>
        <v>48000000</v>
      </c>
      <c r="L19" s="19">
        <f t="shared" si="1"/>
        <v>48000000</v>
      </c>
      <c r="M19" s="38" t="s">
        <v>113</v>
      </c>
    </row>
    <row r="20" spans="1:13" s="23" customFormat="1" ht="63.75">
      <c r="A20" s="59"/>
      <c r="B20" s="62"/>
      <c r="C20" s="17" t="s">
        <v>78</v>
      </c>
      <c r="D20" s="17" t="s">
        <v>31</v>
      </c>
      <c r="E20" s="17" t="s">
        <v>32</v>
      </c>
      <c r="F20" s="1">
        <v>0.01</v>
      </c>
      <c r="G20" s="67"/>
      <c r="H20" s="19">
        <v>48000000</v>
      </c>
      <c r="I20" s="22"/>
      <c r="J20" s="22"/>
      <c r="K20" s="19">
        <f t="shared" si="0"/>
        <v>48000000</v>
      </c>
      <c r="L20" s="19">
        <f t="shared" si="1"/>
        <v>48000000</v>
      </c>
      <c r="M20" s="38" t="s">
        <v>113</v>
      </c>
    </row>
    <row r="21" spans="1:13" s="23" customFormat="1" ht="38.25">
      <c r="A21" s="59"/>
      <c r="B21" s="62"/>
      <c r="C21" s="17" t="s">
        <v>79</v>
      </c>
      <c r="D21" s="17" t="s">
        <v>33</v>
      </c>
      <c r="E21" s="17" t="s">
        <v>34</v>
      </c>
      <c r="F21" s="1">
        <v>17</v>
      </c>
      <c r="G21" s="67"/>
      <c r="H21" s="19">
        <v>48000000</v>
      </c>
      <c r="I21" s="22"/>
      <c r="J21" s="22"/>
      <c r="K21" s="19">
        <f t="shared" si="0"/>
        <v>48000000</v>
      </c>
      <c r="L21" s="19">
        <f t="shared" si="1"/>
        <v>48000000</v>
      </c>
      <c r="M21" s="38" t="s">
        <v>113</v>
      </c>
    </row>
    <row r="22" spans="1:13" s="23" customFormat="1" ht="63.75">
      <c r="A22" s="59"/>
      <c r="B22" s="62"/>
      <c r="C22" s="17" t="s">
        <v>75</v>
      </c>
      <c r="D22" s="17" t="s">
        <v>28</v>
      </c>
      <c r="E22" s="17" t="s">
        <v>29</v>
      </c>
      <c r="F22" s="18">
        <v>0.95</v>
      </c>
      <c r="G22" s="51" t="s">
        <v>124</v>
      </c>
      <c r="H22" s="19">
        <v>73024000</v>
      </c>
      <c r="I22" s="22"/>
      <c r="J22" s="22"/>
      <c r="K22" s="19">
        <f t="shared" si="0"/>
        <v>73024000</v>
      </c>
      <c r="L22" s="19">
        <f t="shared" si="1"/>
        <v>73024000</v>
      </c>
      <c r="M22" s="38"/>
    </row>
    <row r="23" spans="1:13" s="23" customFormat="1" ht="76.5">
      <c r="A23" s="59"/>
      <c r="B23" s="62"/>
      <c r="C23" s="17" t="s">
        <v>80</v>
      </c>
      <c r="D23" s="27" t="s">
        <v>35</v>
      </c>
      <c r="E23" s="27" t="s">
        <v>36</v>
      </c>
      <c r="F23" s="28">
        <v>0.3</v>
      </c>
      <c r="G23" s="68" t="s">
        <v>115</v>
      </c>
      <c r="H23" s="19">
        <f>30000000+72958000</f>
        <v>102958000</v>
      </c>
      <c r="I23" s="22"/>
      <c r="J23" s="19"/>
      <c r="K23" s="19">
        <f t="shared" si="0"/>
        <v>102958000</v>
      </c>
      <c r="L23" s="19">
        <f t="shared" si="1"/>
        <v>102958000</v>
      </c>
      <c r="M23" s="38" t="s">
        <v>113</v>
      </c>
    </row>
    <row r="24" spans="1:13" s="23" customFormat="1" ht="76.5">
      <c r="A24" s="59"/>
      <c r="B24" s="62"/>
      <c r="C24" s="17" t="s">
        <v>81</v>
      </c>
      <c r="D24" s="27" t="s">
        <v>37</v>
      </c>
      <c r="E24" s="27" t="s">
        <v>38</v>
      </c>
      <c r="F24" s="5">
        <v>1</v>
      </c>
      <c r="G24" s="67"/>
      <c r="H24" s="19">
        <v>30000000</v>
      </c>
      <c r="I24" s="22"/>
      <c r="J24" s="22"/>
      <c r="K24" s="19">
        <f t="shared" si="0"/>
        <v>30000000</v>
      </c>
      <c r="L24" s="19">
        <f t="shared" si="1"/>
        <v>30000000</v>
      </c>
      <c r="M24" s="38" t="s">
        <v>113</v>
      </c>
    </row>
    <row r="25" spans="1:13" s="23" customFormat="1" ht="63.75">
      <c r="A25" s="59"/>
      <c r="B25" s="62"/>
      <c r="C25" s="17" t="s">
        <v>82</v>
      </c>
      <c r="D25" s="27" t="s">
        <v>39</v>
      </c>
      <c r="E25" s="27" t="s">
        <v>40</v>
      </c>
      <c r="F25" s="5">
        <v>10</v>
      </c>
      <c r="G25" s="67"/>
      <c r="H25" s="19">
        <v>30000000</v>
      </c>
      <c r="I25" s="22"/>
      <c r="J25" s="19"/>
      <c r="K25" s="19">
        <f t="shared" si="0"/>
        <v>30000000</v>
      </c>
      <c r="L25" s="19">
        <f t="shared" si="1"/>
        <v>30000000</v>
      </c>
      <c r="M25" s="38" t="s">
        <v>113</v>
      </c>
    </row>
    <row r="26" spans="1:13" s="23" customFormat="1" ht="76.5">
      <c r="A26" s="59"/>
      <c r="B26" s="62"/>
      <c r="C26" s="17" t="s">
        <v>83</v>
      </c>
      <c r="D26" s="27" t="s">
        <v>41</v>
      </c>
      <c r="E26" s="27" t="s">
        <v>42</v>
      </c>
      <c r="F26" s="5">
        <v>1</v>
      </c>
      <c r="G26" s="67"/>
      <c r="H26" s="19">
        <v>30000000</v>
      </c>
      <c r="I26" s="22"/>
      <c r="J26" s="22"/>
      <c r="K26" s="19">
        <f t="shared" si="0"/>
        <v>30000000</v>
      </c>
      <c r="L26" s="19">
        <f t="shared" si="1"/>
        <v>30000000</v>
      </c>
      <c r="M26" s="38" t="s">
        <v>113</v>
      </c>
    </row>
    <row r="27" spans="1:13" s="23" customFormat="1" ht="51">
      <c r="A27" s="59"/>
      <c r="B27" s="62"/>
      <c r="C27" s="17" t="s">
        <v>84</v>
      </c>
      <c r="D27" s="27" t="s">
        <v>43</v>
      </c>
      <c r="E27" s="27" t="s">
        <v>44</v>
      </c>
      <c r="F27" s="5">
        <v>1</v>
      </c>
      <c r="G27" s="14" t="s">
        <v>117</v>
      </c>
      <c r="H27" s="19">
        <v>96885000</v>
      </c>
      <c r="I27" s="22"/>
      <c r="J27" s="22"/>
      <c r="K27" s="19">
        <f t="shared" si="0"/>
        <v>96885000</v>
      </c>
      <c r="L27" s="19">
        <f t="shared" si="1"/>
        <v>96885000</v>
      </c>
      <c r="M27" s="38" t="s">
        <v>113</v>
      </c>
    </row>
    <row r="28" spans="1:13" s="23" customFormat="1" ht="86.25">
      <c r="A28" s="59"/>
      <c r="B28" s="62"/>
      <c r="C28" s="61" t="s">
        <v>85</v>
      </c>
      <c r="D28" s="27" t="s">
        <v>45</v>
      </c>
      <c r="E28" s="27" t="s">
        <v>46</v>
      </c>
      <c r="F28" s="5">
        <v>0</v>
      </c>
      <c r="G28" s="14" t="s">
        <v>119</v>
      </c>
      <c r="H28" s="19">
        <v>56000000</v>
      </c>
      <c r="I28" s="22"/>
      <c r="J28" s="22"/>
      <c r="K28" s="19">
        <f t="shared" si="0"/>
        <v>56000000</v>
      </c>
      <c r="L28" s="19">
        <f t="shared" si="1"/>
        <v>56000000</v>
      </c>
      <c r="M28" s="38" t="s">
        <v>113</v>
      </c>
    </row>
    <row r="29" spans="1:13" s="23" customFormat="1" ht="63.75">
      <c r="A29" s="59"/>
      <c r="B29" s="62"/>
      <c r="C29" s="61"/>
      <c r="D29" s="27" t="s">
        <v>47</v>
      </c>
      <c r="E29" s="27" t="s">
        <v>48</v>
      </c>
      <c r="F29" s="29">
        <v>1</v>
      </c>
      <c r="G29" s="14" t="s">
        <v>110</v>
      </c>
      <c r="H29" s="19">
        <v>90000000</v>
      </c>
      <c r="I29" s="22"/>
      <c r="J29" s="22"/>
      <c r="K29" s="19">
        <f t="shared" si="0"/>
        <v>90000000</v>
      </c>
      <c r="L29" s="19">
        <f t="shared" si="1"/>
        <v>90000000</v>
      </c>
      <c r="M29" s="38" t="s">
        <v>113</v>
      </c>
    </row>
    <row r="30" spans="1:13" s="23" customFormat="1" ht="51">
      <c r="A30" s="59"/>
      <c r="B30" s="62"/>
      <c r="C30" s="13" t="s">
        <v>97</v>
      </c>
      <c r="D30" s="27" t="s">
        <v>86</v>
      </c>
      <c r="E30" s="27" t="s">
        <v>87</v>
      </c>
      <c r="F30" s="2">
        <v>12</v>
      </c>
      <c r="G30" s="14" t="s">
        <v>123</v>
      </c>
      <c r="H30" s="19">
        <v>64313000</v>
      </c>
      <c r="I30" s="22"/>
      <c r="J30" s="22"/>
      <c r="K30" s="19">
        <f t="shared" si="0"/>
        <v>64313000</v>
      </c>
      <c r="L30" s="19">
        <f t="shared" si="1"/>
        <v>64313000</v>
      </c>
      <c r="M30" s="38" t="s">
        <v>113</v>
      </c>
    </row>
    <row r="31" spans="1:13" s="23" customFormat="1" ht="72">
      <c r="A31" s="59"/>
      <c r="B31" s="62"/>
      <c r="C31" s="13" t="s">
        <v>88</v>
      </c>
      <c r="D31" s="21" t="s">
        <v>49</v>
      </c>
      <c r="E31" s="21" t="s">
        <v>50</v>
      </c>
      <c r="F31" s="6">
        <v>0.8</v>
      </c>
      <c r="G31" s="14" t="s">
        <v>116</v>
      </c>
      <c r="H31" s="19">
        <v>174755000</v>
      </c>
      <c r="I31" s="22"/>
      <c r="J31" s="22"/>
      <c r="K31" s="19">
        <f t="shared" si="0"/>
        <v>174755000</v>
      </c>
      <c r="L31" s="19">
        <f t="shared" si="1"/>
        <v>174755000</v>
      </c>
      <c r="M31" s="38" t="s">
        <v>113</v>
      </c>
    </row>
    <row r="32" spans="1:13" s="23" customFormat="1" ht="165.75">
      <c r="A32" s="59"/>
      <c r="B32" s="62"/>
      <c r="C32" s="13" t="s">
        <v>91</v>
      </c>
      <c r="D32" s="17" t="s">
        <v>51</v>
      </c>
      <c r="E32" s="17" t="s">
        <v>52</v>
      </c>
      <c r="F32" s="3">
        <v>0.65</v>
      </c>
      <c r="G32" s="14" t="s">
        <v>118</v>
      </c>
      <c r="H32" s="19">
        <v>92000000</v>
      </c>
      <c r="I32" s="22"/>
      <c r="J32" s="22"/>
      <c r="K32" s="19">
        <f t="shared" si="0"/>
        <v>92000000</v>
      </c>
      <c r="L32" s="19">
        <f t="shared" si="1"/>
        <v>92000000</v>
      </c>
      <c r="M32" s="38" t="s">
        <v>113</v>
      </c>
    </row>
    <row r="33" spans="1:13" s="23" customFormat="1" ht="28.5">
      <c r="A33" s="59"/>
      <c r="B33" s="62" t="s">
        <v>53</v>
      </c>
      <c r="C33" s="61" t="s">
        <v>94</v>
      </c>
      <c r="D33" s="17" t="s">
        <v>54</v>
      </c>
      <c r="E33" s="17" t="s">
        <v>55</v>
      </c>
      <c r="F33" s="18">
        <v>0.9</v>
      </c>
      <c r="G33" s="14" t="s">
        <v>111</v>
      </c>
      <c r="H33" s="19">
        <v>240000000</v>
      </c>
      <c r="I33" s="22"/>
      <c r="J33" s="22"/>
      <c r="K33" s="19">
        <f t="shared" si="0"/>
        <v>240000000</v>
      </c>
      <c r="L33" s="19">
        <f t="shared" si="1"/>
        <v>240000000</v>
      </c>
      <c r="M33" s="38" t="s">
        <v>113</v>
      </c>
    </row>
    <row r="34" spans="1:13" s="23" customFormat="1" ht="38.25">
      <c r="A34" s="59"/>
      <c r="B34" s="62"/>
      <c r="C34" s="61"/>
      <c r="D34" s="61" t="s">
        <v>56</v>
      </c>
      <c r="E34" s="17" t="s">
        <v>89</v>
      </c>
      <c r="F34" s="7">
        <v>47.8</v>
      </c>
      <c r="G34" s="14" t="s">
        <v>111</v>
      </c>
      <c r="H34" s="19">
        <v>240000000</v>
      </c>
      <c r="I34" s="22"/>
      <c r="J34" s="22"/>
      <c r="K34" s="19">
        <f t="shared" si="0"/>
        <v>240000000</v>
      </c>
      <c r="L34" s="19">
        <f t="shared" si="1"/>
        <v>240000000</v>
      </c>
      <c r="M34" s="38" t="s">
        <v>113</v>
      </c>
    </row>
    <row r="35" spans="1:13" s="23" customFormat="1" ht="51">
      <c r="A35" s="59"/>
      <c r="B35" s="62"/>
      <c r="C35" s="61"/>
      <c r="D35" s="61"/>
      <c r="E35" s="17" t="s">
        <v>90</v>
      </c>
      <c r="F35" s="7">
        <v>124.3</v>
      </c>
      <c r="G35" s="14" t="s">
        <v>111</v>
      </c>
      <c r="H35" s="19">
        <v>240000000</v>
      </c>
      <c r="I35" s="22"/>
      <c r="J35" s="22"/>
      <c r="K35" s="19">
        <f t="shared" si="0"/>
        <v>240000000</v>
      </c>
      <c r="L35" s="19">
        <f t="shared" si="1"/>
        <v>240000000</v>
      </c>
      <c r="M35" s="38" t="s">
        <v>113</v>
      </c>
    </row>
    <row r="36" spans="1:13" s="23" customFormat="1" ht="76.5">
      <c r="A36" s="59"/>
      <c r="B36" s="62"/>
      <c r="C36" s="13" t="s">
        <v>95</v>
      </c>
      <c r="D36" s="17" t="s">
        <v>57</v>
      </c>
      <c r="E36" s="17" t="s">
        <v>58</v>
      </c>
      <c r="F36" s="18">
        <v>0.75</v>
      </c>
      <c r="G36" s="14" t="s">
        <v>112</v>
      </c>
      <c r="H36" s="19">
        <v>240000000</v>
      </c>
      <c r="I36" s="22"/>
      <c r="J36" s="22"/>
      <c r="K36" s="19">
        <f t="shared" si="0"/>
        <v>240000000</v>
      </c>
      <c r="L36" s="19">
        <f t="shared" si="1"/>
        <v>240000000</v>
      </c>
      <c r="M36" s="38" t="s">
        <v>113</v>
      </c>
    </row>
    <row r="37" spans="1:13" s="23" customFormat="1" ht="63.75">
      <c r="A37" s="59"/>
      <c r="B37" s="62"/>
      <c r="C37" s="13" t="s">
        <v>96</v>
      </c>
      <c r="D37" s="17" t="s">
        <v>59</v>
      </c>
      <c r="E37" s="17" t="s">
        <v>60</v>
      </c>
      <c r="F37" s="18">
        <v>0.05</v>
      </c>
      <c r="G37" s="14" t="s">
        <v>112</v>
      </c>
      <c r="H37" s="19">
        <v>240000000</v>
      </c>
      <c r="I37" s="22"/>
      <c r="J37" s="22"/>
      <c r="K37" s="19">
        <f t="shared" si="0"/>
        <v>240000000</v>
      </c>
      <c r="L37" s="19">
        <f t="shared" si="1"/>
        <v>240000000</v>
      </c>
      <c r="M37" s="38" t="s">
        <v>113</v>
      </c>
    </row>
    <row r="38" spans="1:13" s="23" customFormat="1" ht="166.5" thickBot="1">
      <c r="A38" s="60"/>
      <c r="B38" s="39" t="s">
        <v>61</v>
      </c>
      <c r="C38" s="40" t="s">
        <v>91</v>
      </c>
      <c r="D38" s="40" t="s">
        <v>62</v>
      </c>
      <c r="E38" s="40" t="s">
        <v>63</v>
      </c>
      <c r="F38" s="41">
        <v>0.65</v>
      </c>
      <c r="G38" s="30" t="s">
        <v>109</v>
      </c>
      <c r="H38" s="42">
        <v>45000000</v>
      </c>
      <c r="I38" s="43"/>
      <c r="J38" s="43"/>
      <c r="K38" s="42">
        <f t="shared" si="0"/>
        <v>45000000</v>
      </c>
      <c r="L38" s="42">
        <f t="shared" si="1"/>
        <v>45000000</v>
      </c>
      <c r="M38" s="44" t="s">
        <v>113</v>
      </c>
    </row>
    <row r="39" spans="1:13" s="16" customFormat="1" ht="16.5" thickBot="1">
      <c r="A39" s="64" t="s">
        <v>92</v>
      </c>
      <c r="B39" s="65"/>
      <c r="C39" s="65"/>
      <c r="D39" s="65"/>
      <c r="E39" s="65"/>
      <c r="F39" s="65"/>
      <c r="G39" s="65"/>
      <c r="H39" s="15">
        <f>SUM(H8:H38)</f>
        <v>2642984000</v>
      </c>
      <c r="I39" s="15">
        <f>SUM(I37:I38)</f>
        <v>0</v>
      </c>
      <c r="J39" s="15">
        <f>SUM(J37:J38)</f>
        <v>0</v>
      </c>
      <c r="K39" s="15">
        <f>SUM(K8:K38)</f>
        <v>2642984000</v>
      </c>
      <c r="L39" s="15">
        <f>SUM(L8:L38)</f>
        <v>2642984000</v>
      </c>
      <c r="M39" s="47"/>
    </row>
    <row r="40" spans="7:10" ht="15.75">
      <c r="G40" s="45"/>
      <c r="H40" s="46"/>
      <c r="I40" s="45"/>
      <c r="J40" s="45"/>
    </row>
    <row r="41" spans="1:10" ht="15.75" customHeight="1">
      <c r="A41" s="69" t="s">
        <v>6</v>
      </c>
      <c r="B41" s="70"/>
      <c r="C41" s="70"/>
      <c r="D41" s="71"/>
      <c r="G41" s="45"/>
      <c r="H41" s="46"/>
      <c r="I41" s="45"/>
      <c r="J41" s="45"/>
    </row>
    <row r="42" spans="1:4" s="49" customFormat="1" ht="15" customHeight="1">
      <c r="A42" s="55" t="s">
        <v>7</v>
      </c>
      <c r="B42" s="56"/>
      <c r="C42" s="56"/>
      <c r="D42" s="57"/>
    </row>
    <row r="43" spans="1:10" ht="15" customHeight="1">
      <c r="A43" s="52" t="s">
        <v>5</v>
      </c>
      <c r="B43" s="53"/>
      <c r="C43" s="53"/>
      <c r="D43" s="54"/>
      <c r="G43" s="45"/>
      <c r="H43" s="45"/>
      <c r="I43" s="45"/>
      <c r="J43" s="45"/>
    </row>
    <row r="46" ht="228">
      <c r="D46" s="50" t="s">
        <v>122</v>
      </c>
    </row>
  </sheetData>
  <sheetProtection/>
  <mergeCells count="29">
    <mergeCell ref="G5:G7"/>
    <mergeCell ref="F5:F7"/>
    <mergeCell ref="G16:G21"/>
    <mergeCell ref="M5:M7"/>
    <mergeCell ref="H6:H7"/>
    <mergeCell ref="I6:J6"/>
    <mergeCell ref="K6:K7"/>
    <mergeCell ref="L5:L7"/>
    <mergeCell ref="H5:K5"/>
    <mergeCell ref="A1:D1"/>
    <mergeCell ref="A2:D2"/>
    <mergeCell ref="A3:D3"/>
    <mergeCell ref="A41:D41"/>
    <mergeCell ref="D34:D35"/>
    <mergeCell ref="C5:C7"/>
    <mergeCell ref="D5:E6"/>
    <mergeCell ref="A5:A7"/>
    <mergeCell ref="B5:B7"/>
    <mergeCell ref="C12:C14"/>
    <mergeCell ref="A43:D43"/>
    <mergeCell ref="A42:D42"/>
    <mergeCell ref="A8:A38"/>
    <mergeCell ref="C33:C35"/>
    <mergeCell ref="B33:B37"/>
    <mergeCell ref="C28:C29"/>
    <mergeCell ref="B8:B32"/>
    <mergeCell ref="A39:G39"/>
    <mergeCell ref="G8:G15"/>
    <mergeCell ref="G23:G26"/>
  </mergeCells>
  <printOptions horizontalCentered="1"/>
  <pageMargins left="0.3937007874015748" right="0.1968503937007874" top="0.5118110236220472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SP3</cp:lastModifiedBy>
  <cp:lastPrinted>2008-11-25T15:02:23Z</cp:lastPrinted>
  <dcterms:created xsi:type="dcterms:W3CDTF">2005-09-30T21:17:52Z</dcterms:created>
  <dcterms:modified xsi:type="dcterms:W3CDTF">2009-10-26T22:01:20Z</dcterms:modified>
  <cp:category/>
  <cp:version/>
  <cp:contentType/>
  <cp:contentStatus/>
</cp:coreProperties>
</file>