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53" activeTab="0"/>
  </bookViews>
  <sheets>
    <sheet name="PPR09 Vivienda Social.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<sst xmlns="http://schemas.openxmlformats.org/spreadsheetml/2006/main" count="78" uniqueCount="70">
  <si>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</si>
  <si>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</si>
  <si>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</si>
  <si>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</si>
  <si>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</si>
  <si>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</si>
  <si>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</si>
  <si>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</si>
  <si>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</si>
  <si>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</si>
  <si>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</si>
  <si>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SI</t>
  </si>
  <si>
    <t xml:space="preserve">Se realizará 600 mejoramientos de vivienda social para el sector rural </t>
  </si>
  <si>
    <t>Se construirá 600 viviendas sociales en el sector rural.</t>
  </si>
  <si>
    <t>Se construirá 2,080 viviendas sociales en el sector  urbano.</t>
  </si>
  <si>
    <t>Se construirá 1000 viviendas sociales para población desplazada.</t>
  </si>
  <si>
    <t xml:space="preserve">Se reubicará 200 familias asentadas en zona de riesgo. </t>
  </si>
  <si>
    <t>Se realizará 200 mejoramientos de vivienda social para población rural en estado de desplazamiento.</t>
  </si>
  <si>
    <t>Mejoramiento de vivienda social dispersa en el sector rural para población desplazada  del Municipio de Pasto.</t>
  </si>
  <si>
    <t>PROGRAMA VIVIENDA SOCIAL</t>
  </si>
  <si>
    <t>Alto déficit de vivienda social en el Municipio de Pasto</t>
  </si>
  <si>
    <t>Disminuir el déficit de vivienda social en el Municipio de Pasto</t>
  </si>
  <si>
    <t xml:space="preserve">Mejoramiento de vivienda social en el sector rural. </t>
  </si>
  <si>
    <t>Viviendas sociales mejoradas en el sector rural.</t>
  </si>
  <si>
    <t xml:space="preserve">Viviendas sociales construidas en el sector rural </t>
  </si>
  <si>
    <t>Mejoramiento de vivienda social para población desplazada</t>
  </si>
  <si>
    <t xml:space="preserve">Viviendas sociales para población rural en estado de desplazamiento mejoradas. </t>
  </si>
  <si>
    <t>Mejoramiento de vivienda social en el sector urbano.</t>
  </si>
  <si>
    <t>Viviendas sociales del sector urbano mejoradas.</t>
  </si>
  <si>
    <t>Construcción de vivienda social en el sector rural, con garantía de servicios públicos domiciliarios, equipamiento y urbanismo.</t>
  </si>
  <si>
    <t>Viviendas sociales construidas en el sector urbano</t>
  </si>
  <si>
    <t>Construcción de vivienda social en el sector urbano, con garantía de servicios públicos domiciliarios, equipamiento y urbanismo.</t>
  </si>
  <si>
    <t>Viviendas sociales construidas para población desplazada.</t>
  </si>
  <si>
    <t>Construcción de viviendas sociales para población desplazada y en proceso de reinserción y /o reintegración.</t>
  </si>
  <si>
    <t>Se mejorará urbanísticamente 8  asentamientos subnormales.</t>
  </si>
  <si>
    <t>Asentamientos subnormales mejorados urbanísticamente.</t>
  </si>
  <si>
    <t>Mejoramiento urbanístico de asentamientos subnormales.</t>
  </si>
  <si>
    <t>Implementación del Banco de Materiales</t>
  </si>
  <si>
    <t xml:space="preserve">Se implementará banco de materiales donde se trabajará materiales eléctricos, sanitarios y de construcción en general. </t>
  </si>
  <si>
    <t>Banco de materiales implementado.</t>
  </si>
  <si>
    <t>Implementación Banco de tierras.</t>
  </si>
  <si>
    <t>Se adquirirá 50 hectáreas de tierra.</t>
  </si>
  <si>
    <t>Hectáreas de tierra adquiridas.</t>
  </si>
  <si>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</si>
  <si>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</si>
  <si>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</si>
  <si>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</si>
  <si>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</si>
  <si>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</si>
  <si>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</si>
  <si>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</si>
  <si>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EJE ESTRATEGICO EQUIDAD Y HUMANIDAD</t>
  </si>
  <si>
    <t>Implementación del Banco de materiales para la construcción o mejoramiento de vienda social. Municipio de Pasto.</t>
  </si>
  <si>
    <t>INVIPASTO - BANCO AGRARIO</t>
  </si>
  <si>
    <t>INVIPASTO - BANCO AGRARIO - DIM - ACCION SOCIAL - OIM.</t>
  </si>
  <si>
    <t>INVIPASTO - FONVIVIENDA - CONCAJA - COMFAMILIAR - COMUNIDAD - FNA</t>
  </si>
  <si>
    <t>INVIPASTO - ACCION SOCIAL</t>
  </si>
  <si>
    <t>INVIPASTO.</t>
  </si>
  <si>
    <t>TOTAL</t>
  </si>
  <si>
    <t>COSTO POR META</t>
  </si>
  <si>
    <t>Dr Germán Andrés Rodriguez - Director INVIPASTO</t>
  </si>
  <si>
    <r>
      <t xml:space="preserve">Construcción y mejoramiento de vivienda de interés social en el sector rural del Municipio de Pasto. </t>
    </r>
    <r>
      <rPr>
        <b/>
        <sz val="10"/>
        <color indexed="10"/>
        <rFont val="Arial"/>
        <family val="2"/>
      </rPr>
      <t>20095200100398</t>
    </r>
  </si>
  <si>
    <r>
      <t xml:space="preserve">Construcción y mejoramiento de vivienda de interés social - sector urbano disperso - en el Municipio de Pasto. </t>
    </r>
    <r>
      <rPr>
        <b/>
        <sz val="10"/>
        <color indexed="10"/>
        <rFont val="Arial"/>
        <family val="2"/>
      </rPr>
      <t>2009520010040</t>
    </r>
  </si>
  <si>
    <r>
      <t xml:space="preserve">Construcción vivienda de interés social para población desplazada en el sector urbano del Municipio de Pasto. </t>
    </r>
    <r>
      <rPr>
        <b/>
        <sz val="10"/>
        <color indexed="10"/>
        <rFont val="Arial"/>
        <family val="2"/>
      </rPr>
      <t>2009520010041</t>
    </r>
  </si>
  <si>
    <r>
      <t>Protección de familias ubicadas en zonas de riesgo - sector urbano disperso. Municipio de Pasto.</t>
    </r>
    <r>
      <rPr>
        <b/>
        <sz val="10"/>
        <color indexed="10"/>
        <rFont val="Arial"/>
        <family val="2"/>
      </rPr>
      <t>2009520010042</t>
    </r>
  </si>
  <si>
    <r>
      <t xml:space="preserve">Adquisición de lotes para la construcción de vivienda de interés social disperso. Municipio de Pasto. </t>
    </r>
    <r>
      <rPr>
        <b/>
        <sz val="10"/>
        <color indexed="10"/>
        <rFont val="Arial"/>
        <family val="2"/>
      </rPr>
      <t>2009520010043</t>
    </r>
  </si>
  <si>
    <r>
      <t xml:space="preserve">Construcción de andenes y sardineles en la urbanización Juan Pablo II del Municipio de Pasto.
</t>
    </r>
    <r>
      <rPr>
        <b/>
        <sz val="10"/>
        <color indexed="10"/>
        <rFont val="Arial"/>
        <family val="2"/>
      </rPr>
      <t>2009520010044.</t>
    </r>
  </si>
  <si>
    <t>Familias asentadas en zonas de riesgo, reubicadas.</t>
  </si>
  <si>
    <r>
      <t xml:space="preserve">Mejoramiento de vivienda de interés social saludable. 2009. Municipio de Pasto. </t>
    </r>
    <r>
      <rPr>
        <b/>
        <sz val="10"/>
        <color indexed="10"/>
        <rFont val="Arial"/>
        <family val="2"/>
      </rPr>
      <t>2009520010077</t>
    </r>
  </si>
  <si>
    <t>Se realizará 800 mejoramientos de vivienda social año para el sector urbano.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</si>
</sst>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0">
    <xf numFmtId="0" fontId="0" fillId="0" borderId="0" xfId="0" applyAlignment="1">
      <alignment/>
    </xf>
    <xf numFmtId="3" fontId="0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justify" vertical="center" wrapText="1"/>
      <protection/>
    </xf>
    <xf numFmtId="2" fontId="0" fillId="0" borderId="10" xfId="53" applyNumberFormat="1" applyFont="1" applyBorder="1" applyAlignment="1">
      <alignment horizontal="justify" vertical="center" wrapText="1"/>
      <protection/>
    </xf>
    <xf numFmtId="2" fontId="21" fillId="0" borderId="10" xfId="53" applyNumberFormat="1" applyFont="1" applyBorder="1" applyAlignment="1">
      <alignment horizontal="justify" vertical="center" wrapText="1"/>
      <protection/>
    </xf>
    <xf numFmtId="0" fontId="23" fillId="0" borderId="0" xfId="53" applyFont="1" applyAlignment="1">
      <alignment wrapText="1"/>
      <protection/>
    </xf>
    <xf numFmtId="49" fontId="23" fillId="24" borderId="12" xfId="53" applyNumberFormat="1" applyFont="1" applyFill="1" applyBorder="1" applyAlignment="1">
      <alignment horizontal="center" vertical="center" wrapText="1"/>
      <protection/>
    </xf>
    <xf numFmtId="49" fontId="23" fillId="24" borderId="13" xfId="53" applyNumberFormat="1" applyFont="1" applyFill="1" applyBorder="1" applyAlignment="1">
      <alignment horizontal="center" vertical="center" wrapText="1"/>
      <protection/>
    </xf>
    <xf numFmtId="3" fontId="23" fillId="0" borderId="0" xfId="53" applyNumberFormat="1" applyFont="1" applyAlignment="1">
      <alignment wrapText="1"/>
      <protection/>
    </xf>
    <xf numFmtId="195" fontId="0" fillId="0" borderId="11" xfId="53" applyNumberFormat="1" applyFont="1" applyBorder="1" applyAlignment="1">
      <alignment horizontal="center" vertical="center"/>
      <protection/>
    </xf>
    <xf numFmtId="3" fontId="24" fillId="0" borderId="14" xfId="53" applyNumberFormat="1" applyFont="1" applyBorder="1" applyAlignment="1">
      <alignment wrapText="1"/>
      <protection/>
    </xf>
    <xf numFmtId="3" fontId="24" fillId="0" borderId="0" xfId="53" applyNumberFormat="1" applyFont="1" applyBorder="1" applyAlignment="1">
      <alignment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3" fontId="22" fillId="0" borderId="10" xfId="53" applyNumberFormat="1" applyFont="1" applyBorder="1" applyAlignment="1">
      <alignment horizontal="center" vertical="center" wrapText="1"/>
      <protection/>
    </xf>
    <xf numFmtId="3" fontId="22" fillId="0" borderId="11" xfId="53" applyNumberFormat="1" applyFont="1" applyBorder="1" applyAlignment="1">
      <alignment horizontal="center" vertical="center" wrapText="1"/>
      <protection/>
    </xf>
    <xf numFmtId="0" fontId="24" fillId="25" borderId="0" xfId="53" applyFont="1" applyFill="1" applyBorder="1" applyAlignment="1">
      <alignment vertical="center" wrapText="1"/>
      <protection/>
    </xf>
    <xf numFmtId="0" fontId="26" fillId="25" borderId="0" xfId="53" applyFont="1" applyFill="1" applyAlignment="1">
      <alignment horizontal="left" vertical="center" wrapText="1"/>
      <protection/>
    </xf>
    <xf numFmtId="0" fontId="23" fillId="25" borderId="0" xfId="53" applyFont="1" applyFill="1" applyAlignment="1">
      <alignment vertical="center" wrapText="1"/>
      <protection/>
    </xf>
    <xf numFmtId="0" fontId="25" fillId="0" borderId="0" xfId="53" applyFont="1" applyFill="1" applyAlignment="1">
      <alignment horizontal="center" vertical="center" wrapText="1"/>
      <protection/>
    </xf>
    <xf numFmtId="0" fontId="22" fillId="22" borderId="10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25" borderId="0" xfId="53" applyFont="1" applyFill="1" applyAlignment="1">
      <alignment horizontal="center" vertical="center" wrapText="1"/>
      <protection/>
    </xf>
    <xf numFmtId="0" fontId="24" fillId="0" borderId="15" xfId="53" applyFont="1" applyBorder="1" applyAlignment="1">
      <alignment wrapText="1"/>
      <protection/>
    </xf>
    <xf numFmtId="0" fontId="24" fillId="0" borderId="0" xfId="53" applyFont="1" applyAlignment="1">
      <alignment wrapText="1"/>
      <protection/>
    </xf>
    <xf numFmtId="0" fontId="24" fillId="25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wrapText="1"/>
      <protection/>
    </xf>
    <xf numFmtId="2" fontId="0" fillId="0" borderId="16" xfId="53" applyNumberFormat="1" applyFont="1" applyBorder="1" applyAlignment="1">
      <alignment horizontal="justify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24" borderId="10" xfId="53" applyFont="1" applyFill="1" applyBorder="1" applyAlignment="1">
      <alignment horizontal="center" vertical="center" wrapText="1"/>
      <protection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49" fontId="0" fillId="24" borderId="19" xfId="53" applyNumberFormat="1" applyFont="1" applyFill="1" applyBorder="1" applyAlignment="1">
      <alignment horizontal="center" vertical="center" wrapText="1"/>
      <protection/>
    </xf>
    <xf numFmtId="49" fontId="0" fillId="24" borderId="10" xfId="53" applyNumberFormat="1" applyFont="1" applyFill="1" applyBorder="1" applyAlignment="1">
      <alignment horizontal="center" vertical="center" wrapText="1"/>
      <protection/>
    </xf>
    <xf numFmtId="0" fontId="24" fillId="26" borderId="20" xfId="53" applyFont="1" applyFill="1" applyBorder="1" applyAlignment="1">
      <alignment horizontal="center" vertical="center" wrapText="1"/>
      <protection/>
    </xf>
    <xf numFmtId="0" fontId="24" fillId="26" borderId="21" xfId="53" applyFont="1" applyFill="1" applyBorder="1" applyAlignment="1">
      <alignment horizontal="center" vertical="center" wrapText="1"/>
      <protection/>
    </xf>
    <xf numFmtId="0" fontId="24" fillId="26" borderId="22" xfId="53" applyFont="1" applyFill="1" applyBorder="1" applyAlignment="1">
      <alignment horizontal="center" vertical="center" wrapText="1"/>
      <protection/>
    </xf>
    <xf numFmtId="0" fontId="24" fillId="2" borderId="13" xfId="53" applyFont="1" applyFill="1" applyBorder="1" applyAlignment="1">
      <alignment horizontal="center" vertical="center"/>
      <protection/>
    </xf>
    <xf numFmtId="0" fontId="24" fillId="2" borderId="19" xfId="53" applyFont="1" applyFill="1" applyBorder="1" applyAlignment="1">
      <alignment horizontal="center" vertical="center"/>
      <protection/>
    </xf>
    <xf numFmtId="0" fontId="24" fillId="2" borderId="12" xfId="53" applyFont="1" applyFill="1" applyBorder="1" applyAlignment="1">
      <alignment horizontal="center" vertical="center"/>
      <protection/>
    </xf>
    <xf numFmtId="0" fontId="27" fillId="9" borderId="13" xfId="53" applyFont="1" applyFill="1" applyBorder="1" applyAlignment="1">
      <alignment horizontal="center" vertical="center"/>
      <protection/>
    </xf>
    <xf numFmtId="0" fontId="27" fillId="9" borderId="19" xfId="53" applyFont="1" applyFill="1" applyBorder="1" applyAlignment="1">
      <alignment horizontal="center" vertical="center"/>
      <protection/>
    </xf>
    <xf numFmtId="0" fontId="27" fillId="9" borderId="12" xfId="53" applyFont="1" applyFill="1" applyBorder="1" applyAlignment="1">
      <alignment horizontal="center" vertical="center"/>
      <protection/>
    </xf>
    <xf numFmtId="2" fontId="3" fillId="0" borderId="10" xfId="53" applyNumberFormat="1" applyFont="1" applyBorder="1" applyAlignment="1">
      <alignment horizontal="justify" vertical="center" wrapText="1"/>
      <protection/>
    </xf>
    <xf numFmtId="2" fontId="3" fillId="0" borderId="11" xfId="53" applyNumberFormat="1" applyFont="1" applyBorder="1" applyAlignment="1">
      <alignment horizontal="justify" vertical="center" wrapText="1"/>
      <protection/>
    </xf>
    <xf numFmtId="2" fontId="0" fillId="0" borderId="11" xfId="53" applyNumberFormat="1" applyFont="1" applyBorder="1" applyAlignment="1">
      <alignment horizontal="justify" vertical="center" wrapText="1"/>
      <protection/>
    </xf>
    <xf numFmtId="2" fontId="0" fillId="0" borderId="16" xfId="53" applyNumberFormat="1" applyFont="1" applyBorder="1" applyAlignment="1">
      <alignment horizontal="justify" vertical="center" wrapText="1"/>
      <protection/>
    </xf>
    <xf numFmtId="0" fontId="24" fillId="25" borderId="23" xfId="53" applyFont="1" applyFill="1" applyBorder="1" applyAlignment="1">
      <alignment horizontal="center" vertical="center" wrapText="1"/>
      <protection/>
    </xf>
    <xf numFmtId="0" fontId="24" fillId="25" borderId="14" xfId="53" applyFont="1" applyFill="1" applyBorder="1" applyAlignment="1">
      <alignment horizontal="center" vertical="center" wrapText="1"/>
      <protection/>
    </xf>
    <xf numFmtId="0" fontId="28" fillId="8" borderId="11" xfId="53" applyFont="1" applyFill="1" applyBorder="1" applyAlignment="1">
      <alignment horizontal="center" vertical="center" wrapText="1"/>
      <protection/>
    </xf>
    <xf numFmtId="0" fontId="28" fillId="8" borderId="17" xfId="53" applyFont="1" applyFill="1" applyBorder="1" applyAlignment="1">
      <alignment horizontal="center" vertical="center" wrapText="1"/>
      <protection/>
    </xf>
    <xf numFmtId="0" fontId="28" fillId="8" borderId="16" xfId="53" applyFont="1" applyFill="1" applyBorder="1" applyAlignment="1">
      <alignment horizontal="center" vertical="center" wrapText="1"/>
      <protection/>
    </xf>
    <xf numFmtId="0" fontId="28" fillId="8" borderId="10" xfId="53" applyFont="1" applyFill="1" applyBorder="1" applyAlignment="1">
      <alignment horizontal="center" vertical="center" wrapText="1"/>
      <protection/>
    </xf>
    <xf numFmtId="0" fontId="22" fillId="22" borderId="20" xfId="53" applyFont="1" applyFill="1" applyBorder="1" applyAlignment="1">
      <alignment horizontal="center" wrapText="1"/>
      <protection/>
    </xf>
    <xf numFmtId="0" fontId="22" fillId="22" borderId="21" xfId="53" applyFont="1" applyFill="1" applyBorder="1" applyAlignment="1">
      <alignment horizontal="center" wrapText="1"/>
      <protection/>
    </xf>
    <xf numFmtId="0" fontId="22" fillId="22" borderId="24" xfId="53" applyFont="1" applyFill="1" applyBorder="1" applyAlignment="1">
      <alignment horizontal="center" wrapText="1"/>
      <protection/>
    </xf>
    <xf numFmtId="0" fontId="22" fillId="22" borderId="25" xfId="53" applyFont="1" applyFill="1" applyBorder="1" applyAlignment="1">
      <alignment horizontal="center" wrapText="1"/>
      <protection/>
    </xf>
    <xf numFmtId="3" fontId="22" fillId="0" borderId="10" xfId="53" applyNumberFormat="1" applyFont="1" applyBorder="1" applyAlignment="1">
      <alignment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P24"/>
  <sheetViews>
    <sheetView tabSelected="1" zoomScalePageLayoutView="0" workbookViewId="0" topLeftCell="A2">
      <selection activeCell="G10" sqref="G10:G11"/>
    </sheetView>
  </sheetViews>
  <sheetFormatPr defaultColWidth="11.421875" defaultRowHeight="12.75"/>
  <cols>
    <col min="1" max="1" width="16.57421875" style="6" customWidth="1"/>
    <col min="2" max="2" width="16.8515625" style="6" customWidth="1"/>
    <col min="3" max="3" width="26.28125" style="6" customWidth="1"/>
    <col min="4" max="4" width="22.57421875" style="6" customWidth="1"/>
    <col min="5" max="5" width="17.28125" style="6" customWidth="1"/>
    <col min="6" max="6" width="14.00390625" style="6" customWidth="1"/>
    <col min="7" max="7" width="24.421875" style="6" customWidth="1"/>
    <col min="8" max="8" width="15.8515625" style="6" bestFit="1" customWidth="1"/>
    <col min="9" max="9" width="17.28125" style="6" bestFit="1" customWidth="1"/>
    <col min="10" max="10" width="15.57421875" style="6" customWidth="1"/>
    <col min="11" max="11" width="17.28125" style="6" bestFit="1" customWidth="1"/>
    <col min="12" max="12" width="17.8515625" style="6" bestFit="1" customWidth="1"/>
    <col min="13" max="13" width="20.00390625" style="6" customWidth="1"/>
    <col min="14" max="16384" width="11.421875" style="6" customWidth="1"/>
  </cols>
  <sheetData>
    <row r="1" spans="1:7" ht="15.75">
      <c r="A1" s="36" t="s">
        <v>10</v>
      </c>
      <c r="B1" s="37"/>
      <c r="C1" s="37"/>
      <c r="D1" s="38"/>
      <c r="E1" s="17"/>
      <c r="F1" s="17"/>
      <c r="G1" s="17"/>
    </row>
    <row r="2" spans="1:7" ht="15.75">
      <c r="A2" s="39" t="s">
        <v>51</v>
      </c>
      <c r="B2" s="40"/>
      <c r="C2" s="40"/>
      <c r="D2" s="41"/>
      <c r="E2" s="18"/>
      <c r="F2" s="18"/>
      <c r="G2" s="18"/>
    </row>
    <row r="3" spans="1:68" s="19" customFormat="1" ht="15">
      <c r="A3" s="42" t="s">
        <v>19</v>
      </c>
      <c r="B3" s="43"/>
      <c r="C3" s="43"/>
      <c r="D3" s="44"/>
      <c r="E3" s="18"/>
      <c r="F3" s="18"/>
      <c r="G3" s="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s="19" customFormat="1" ht="12">
      <c r="A4" s="18"/>
      <c r="C4" s="18"/>
      <c r="D4" s="18"/>
      <c r="E4" s="18"/>
      <c r="F4" s="1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s="20" customFormat="1" ht="12.75">
      <c r="A5" s="51" t="s">
        <v>46</v>
      </c>
      <c r="B5" s="54" t="s">
        <v>45</v>
      </c>
      <c r="C5" s="54" t="s">
        <v>44</v>
      </c>
      <c r="D5" s="55" t="s">
        <v>47</v>
      </c>
      <c r="E5" s="56"/>
      <c r="F5" s="33" t="s">
        <v>0</v>
      </c>
      <c r="G5" s="35" t="s">
        <v>1</v>
      </c>
      <c r="H5" s="35" t="s">
        <v>2</v>
      </c>
      <c r="I5" s="35"/>
      <c r="J5" s="35"/>
      <c r="K5" s="35"/>
      <c r="L5" s="32" t="s">
        <v>59</v>
      </c>
      <c r="M5" s="32" t="s">
        <v>3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 s="20" customFormat="1" ht="12.75">
      <c r="A6" s="52"/>
      <c r="B6" s="54"/>
      <c r="C6" s="51"/>
      <c r="D6" s="57"/>
      <c r="E6" s="58"/>
      <c r="F6" s="33"/>
      <c r="G6" s="35"/>
      <c r="H6" s="33" t="s">
        <v>4</v>
      </c>
      <c r="I6" s="34" t="s">
        <v>5</v>
      </c>
      <c r="J6" s="34"/>
      <c r="K6" s="33" t="s">
        <v>6</v>
      </c>
      <c r="L6" s="32"/>
      <c r="M6" s="3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s="20" customFormat="1" ht="28.5">
      <c r="A7" s="53"/>
      <c r="B7" s="54"/>
      <c r="C7" s="51"/>
      <c r="D7" s="21" t="s">
        <v>7</v>
      </c>
      <c r="E7" s="21" t="s">
        <v>43</v>
      </c>
      <c r="F7" s="33"/>
      <c r="G7" s="35"/>
      <c r="H7" s="33"/>
      <c r="I7" s="7" t="s">
        <v>8</v>
      </c>
      <c r="J7" s="8" t="s">
        <v>9</v>
      </c>
      <c r="K7" s="33"/>
      <c r="L7" s="32"/>
      <c r="M7" s="3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 s="23" customFormat="1" ht="51">
      <c r="A8" s="45" t="s">
        <v>20</v>
      </c>
      <c r="B8" s="45" t="s">
        <v>21</v>
      </c>
      <c r="C8" s="47" t="s">
        <v>22</v>
      </c>
      <c r="D8" s="4" t="s">
        <v>12</v>
      </c>
      <c r="E8" s="4" t="s">
        <v>23</v>
      </c>
      <c r="F8" s="1">
        <v>150</v>
      </c>
      <c r="G8" s="47" t="s">
        <v>61</v>
      </c>
      <c r="H8" s="15">
        <v>150000000</v>
      </c>
      <c r="I8" s="15">
        <v>380000000</v>
      </c>
      <c r="J8" s="13" t="s">
        <v>53</v>
      </c>
      <c r="K8" s="15">
        <f>I8+H8</f>
        <v>530000000</v>
      </c>
      <c r="L8" s="15">
        <f>K8</f>
        <v>530000000</v>
      </c>
      <c r="M8" s="29" t="s">
        <v>60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9" spans="1:68" s="23" customFormat="1" ht="45">
      <c r="A9" s="45"/>
      <c r="B9" s="45"/>
      <c r="C9" s="48"/>
      <c r="D9" s="4" t="s">
        <v>13</v>
      </c>
      <c r="E9" s="4" t="s">
        <v>24</v>
      </c>
      <c r="F9" s="1">
        <v>150</v>
      </c>
      <c r="G9" s="48"/>
      <c r="H9" s="15">
        <v>160000000</v>
      </c>
      <c r="I9" s="15">
        <f>90000000+70000000+2250000000</f>
        <v>2410000000</v>
      </c>
      <c r="J9" s="13" t="s">
        <v>54</v>
      </c>
      <c r="K9" s="15">
        <f aca="true" t="shared" si="0" ref="K9:K19">I9+H9</f>
        <v>2570000000</v>
      </c>
      <c r="L9" s="15">
        <f aca="true" t="shared" si="1" ref="L9:L19">K9</f>
        <v>2570000000</v>
      </c>
      <c r="M9" s="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</row>
    <row r="10" spans="1:68" s="23" customFormat="1" ht="57" customHeight="1">
      <c r="A10" s="45"/>
      <c r="B10" s="45"/>
      <c r="C10" s="28" t="s">
        <v>22</v>
      </c>
      <c r="D10" s="4" t="s">
        <v>12</v>
      </c>
      <c r="E10" s="4" t="s">
        <v>23</v>
      </c>
      <c r="F10" s="1">
        <v>800</v>
      </c>
      <c r="G10" s="47" t="s">
        <v>68</v>
      </c>
      <c r="H10" s="59">
        <f>200000000*(800/2500)</f>
        <v>64000000</v>
      </c>
      <c r="I10" s="59"/>
      <c r="J10" s="59"/>
      <c r="K10" s="59">
        <f>I10+H10</f>
        <v>64000000</v>
      </c>
      <c r="L10" s="59">
        <f>K10</f>
        <v>64000000</v>
      </c>
      <c r="M10" s="3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</row>
    <row r="11" spans="1:68" s="23" customFormat="1" ht="54.75" customHeight="1">
      <c r="A11" s="45"/>
      <c r="B11" s="45"/>
      <c r="C11" s="28" t="s">
        <v>27</v>
      </c>
      <c r="D11" s="4" t="s">
        <v>69</v>
      </c>
      <c r="E11" s="4" t="s">
        <v>28</v>
      </c>
      <c r="F11" s="1">
        <v>1700</v>
      </c>
      <c r="G11" s="48"/>
      <c r="H11" s="59">
        <f>200000000-H10</f>
        <v>136000000</v>
      </c>
      <c r="I11" s="59"/>
      <c r="J11" s="59"/>
      <c r="K11" s="59">
        <f>I11+H11</f>
        <v>136000000</v>
      </c>
      <c r="L11" s="59">
        <f t="shared" si="1"/>
        <v>136000000</v>
      </c>
      <c r="M11" s="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</row>
    <row r="12" spans="1:68" s="23" customFormat="1" ht="63.75">
      <c r="A12" s="45"/>
      <c r="B12" s="45"/>
      <c r="C12" s="4" t="s">
        <v>25</v>
      </c>
      <c r="D12" s="4" t="s">
        <v>17</v>
      </c>
      <c r="E12" s="4" t="s">
        <v>26</v>
      </c>
      <c r="F12" s="1">
        <v>50</v>
      </c>
      <c r="G12" s="4" t="s">
        <v>18</v>
      </c>
      <c r="H12" s="15"/>
      <c r="I12" s="15">
        <v>85000000</v>
      </c>
      <c r="J12" s="13" t="s">
        <v>54</v>
      </c>
      <c r="K12" s="15">
        <f t="shared" si="0"/>
        <v>85000000</v>
      </c>
      <c r="L12" s="15">
        <f t="shared" si="1"/>
        <v>85000000</v>
      </c>
      <c r="M12" s="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</row>
    <row r="13" spans="1:68" s="23" customFormat="1" ht="56.25">
      <c r="A13" s="45"/>
      <c r="B13" s="45"/>
      <c r="C13" s="4" t="s">
        <v>27</v>
      </c>
      <c r="D13" s="4" t="s">
        <v>69</v>
      </c>
      <c r="E13" s="4" t="s">
        <v>28</v>
      </c>
      <c r="F13" s="1">
        <v>200</v>
      </c>
      <c r="G13" s="47" t="s">
        <v>62</v>
      </c>
      <c r="H13" s="15">
        <v>300000000</v>
      </c>
      <c r="I13" s="15">
        <v>598000000</v>
      </c>
      <c r="J13" s="13" t="s">
        <v>55</v>
      </c>
      <c r="K13" s="15">
        <f t="shared" si="0"/>
        <v>898000000</v>
      </c>
      <c r="L13" s="15">
        <f t="shared" si="1"/>
        <v>898000000</v>
      </c>
      <c r="M13" s="30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s="23" customFormat="1" ht="63.75">
      <c r="A14" s="45"/>
      <c r="B14" s="45"/>
      <c r="C14" s="4" t="s">
        <v>29</v>
      </c>
      <c r="D14" s="4" t="s">
        <v>14</v>
      </c>
      <c r="E14" s="4" t="s">
        <v>30</v>
      </c>
      <c r="F14" s="1">
        <v>520</v>
      </c>
      <c r="G14" s="48"/>
      <c r="H14" s="15">
        <v>410000000</v>
      </c>
      <c r="I14" s="15">
        <f>190000000+9680000000</f>
        <v>9870000000</v>
      </c>
      <c r="J14" s="13" t="s">
        <v>55</v>
      </c>
      <c r="K14" s="15">
        <f t="shared" si="0"/>
        <v>10280000000</v>
      </c>
      <c r="L14" s="15">
        <f t="shared" si="1"/>
        <v>10280000000</v>
      </c>
      <c r="M14" s="30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</row>
    <row r="15" spans="1:68" s="23" customFormat="1" ht="63.75">
      <c r="A15" s="45"/>
      <c r="B15" s="45"/>
      <c r="C15" s="4" t="s">
        <v>31</v>
      </c>
      <c r="D15" s="4" t="s">
        <v>15</v>
      </c>
      <c r="E15" s="4" t="s">
        <v>32</v>
      </c>
      <c r="F15" s="1">
        <v>250</v>
      </c>
      <c r="G15" s="4" t="s">
        <v>63</v>
      </c>
      <c r="H15" s="15">
        <v>250000000</v>
      </c>
      <c r="I15" s="15">
        <f>(60+4515)*1000000</f>
        <v>4575000000</v>
      </c>
      <c r="J15" s="13" t="s">
        <v>56</v>
      </c>
      <c r="K15" s="15">
        <f t="shared" si="0"/>
        <v>4825000000</v>
      </c>
      <c r="L15" s="15">
        <f t="shared" si="1"/>
        <v>4825000000</v>
      </c>
      <c r="M15" s="30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</row>
    <row r="16" spans="1:68" s="23" customFormat="1" ht="63.75">
      <c r="A16" s="45"/>
      <c r="B16" s="45"/>
      <c r="C16" s="5" t="s">
        <v>33</v>
      </c>
      <c r="D16" s="4" t="s">
        <v>34</v>
      </c>
      <c r="E16" s="4" t="s">
        <v>35</v>
      </c>
      <c r="F16" s="1">
        <v>2</v>
      </c>
      <c r="G16" s="4" t="s">
        <v>66</v>
      </c>
      <c r="H16" s="15">
        <v>140000000</v>
      </c>
      <c r="I16" s="15">
        <v>0</v>
      </c>
      <c r="J16" s="13"/>
      <c r="K16" s="15">
        <f t="shared" si="0"/>
        <v>140000000</v>
      </c>
      <c r="L16" s="15">
        <f t="shared" si="1"/>
        <v>140000000</v>
      </c>
      <c r="M16" s="3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1:13" s="22" customFormat="1" ht="63.75">
      <c r="A17" s="45"/>
      <c r="B17" s="45"/>
      <c r="C17" s="5" t="s">
        <v>36</v>
      </c>
      <c r="D17" s="4" t="s">
        <v>16</v>
      </c>
      <c r="E17" s="4" t="s">
        <v>67</v>
      </c>
      <c r="F17" s="1">
        <v>50</v>
      </c>
      <c r="G17" s="4" t="s">
        <v>64</v>
      </c>
      <c r="H17" s="15">
        <v>140000000</v>
      </c>
      <c r="I17" s="15">
        <v>0</v>
      </c>
      <c r="J17" s="13"/>
      <c r="K17" s="15">
        <f t="shared" si="0"/>
        <v>140000000</v>
      </c>
      <c r="L17" s="15">
        <f t="shared" si="1"/>
        <v>140000000</v>
      </c>
      <c r="M17" s="30"/>
    </row>
    <row r="18" spans="1:13" s="22" customFormat="1" ht="63.75">
      <c r="A18" s="45"/>
      <c r="B18" s="45"/>
      <c r="C18" s="4" t="s">
        <v>37</v>
      </c>
      <c r="D18" s="4" t="s">
        <v>38</v>
      </c>
      <c r="E18" s="4" t="s">
        <v>39</v>
      </c>
      <c r="F18" s="2" t="s">
        <v>11</v>
      </c>
      <c r="G18" s="4" t="s">
        <v>52</v>
      </c>
      <c r="H18" s="15">
        <v>0</v>
      </c>
      <c r="I18" s="15">
        <v>0</v>
      </c>
      <c r="J18" s="13"/>
      <c r="K18" s="15">
        <f t="shared" si="0"/>
        <v>0</v>
      </c>
      <c r="L18" s="15">
        <f t="shared" si="1"/>
        <v>0</v>
      </c>
      <c r="M18" s="30"/>
    </row>
    <row r="19" spans="1:13" s="22" customFormat="1" ht="64.5" thickBot="1">
      <c r="A19" s="46"/>
      <c r="B19" s="46"/>
      <c r="C19" s="3" t="s">
        <v>40</v>
      </c>
      <c r="D19" s="3" t="s">
        <v>41</v>
      </c>
      <c r="E19" s="3" t="s">
        <v>42</v>
      </c>
      <c r="F19" s="10">
        <v>12.5</v>
      </c>
      <c r="G19" s="3" t="s">
        <v>65</v>
      </c>
      <c r="H19" s="16">
        <v>150000000</v>
      </c>
      <c r="I19" s="16">
        <v>150000000</v>
      </c>
      <c r="J19" s="14" t="s">
        <v>57</v>
      </c>
      <c r="K19" s="16">
        <f t="shared" si="0"/>
        <v>300000000</v>
      </c>
      <c r="L19" s="15">
        <f t="shared" si="1"/>
        <v>300000000</v>
      </c>
      <c r="M19" s="31"/>
    </row>
    <row r="20" spans="1:13" s="25" customFormat="1" ht="16.5" thickBot="1">
      <c r="A20" s="49" t="s">
        <v>58</v>
      </c>
      <c r="B20" s="50"/>
      <c r="C20" s="50"/>
      <c r="D20" s="50"/>
      <c r="E20" s="50"/>
      <c r="F20" s="50"/>
      <c r="G20" s="50"/>
      <c r="H20" s="11">
        <f>SUM(H8:H19)</f>
        <v>1900000000</v>
      </c>
      <c r="I20" s="11">
        <f>SUM(I8:I19)</f>
        <v>18068000000</v>
      </c>
      <c r="J20" s="11">
        <f>SUM(J8:J19)</f>
        <v>0</v>
      </c>
      <c r="K20" s="11">
        <f>SUM(K8:K19)</f>
        <v>19968000000</v>
      </c>
      <c r="L20" s="11">
        <f>SUM(L8:L19)</f>
        <v>19968000000</v>
      </c>
      <c r="M20" s="24"/>
    </row>
    <row r="21" spans="1:12" s="27" customFormat="1" ht="15.75">
      <c r="A21" s="26"/>
      <c r="B21" s="26"/>
      <c r="C21" s="26"/>
      <c r="D21" s="26"/>
      <c r="E21" s="26"/>
      <c r="F21" s="26"/>
      <c r="G21" s="26"/>
      <c r="H21" s="12"/>
      <c r="I21" s="12"/>
      <c r="J21" s="12"/>
      <c r="K21" s="12"/>
      <c r="L21" s="12"/>
    </row>
    <row r="22" spans="1:8" ht="15.75">
      <c r="A22" s="36" t="s">
        <v>49</v>
      </c>
      <c r="B22" s="37"/>
      <c r="C22" s="37"/>
      <c r="D22" s="38"/>
      <c r="H22" s="9"/>
    </row>
    <row r="23" spans="1:8" ht="15.75">
      <c r="A23" s="39" t="s">
        <v>50</v>
      </c>
      <c r="B23" s="40"/>
      <c r="C23" s="40"/>
      <c r="D23" s="41"/>
      <c r="H23" s="9"/>
    </row>
    <row r="24" spans="1:4" ht="15">
      <c r="A24" s="42" t="s">
        <v>48</v>
      </c>
      <c r="B24" s="43"/>
      <c r="C24" s="43"/>
      <c r="D24" s="44"/>
    </row>
  </sheetData>
  <sheetProtection/>
  <mergeCells count="26">
    <mergeCell ref="G13:G14"/>
    <mergeCell ref="A1:D1"/>
    <mergeCell ref="A2:D2"/>
    <mergeCell ref="A3:D3"/>
    <mergeCell ref="A5:A7"/>
    <mergeCell ref="B5:B7"/>
    <mergeCell ref="C5:C7"/>
    <mergeCell ref="D5:E6"/>
    <mergeCell ref="G10:G11"/>
    <mergeCell ref="A22:D22"/>
    <mergeCell ref="A23:D23"/>
    <mergeCell ref="A24:D24"/>
    <mergeCell ref="G5:G7"/>
    <mergeCell ref="F5:F7"/>
    <mergeCell ref="A8:A19"/>
    <mergeCell ref="B8:B19"/>
    <mergeCell ref="C8:C9"/>
    <mergeCell ref="A20:G20"/>
    <mergeCell ref="G8:G9"/>
    <mergeCell ref="M8:M19"/>
    <mergeCell ref="M5:M7"/>
    <mergeCell ref="H6:H7"/>
    <mergeCell ref="I6:J6"/>
    <mergeCell ref="K6:K7"/>
    <mergeCell ref="H5:K5"/>
    <mergeCell ref="L5:L7"/>
  </mergeCells>
  <printOptions/>
  <pageMargins left="0.44" right="0.2" top="0.96" bottom="0.33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planeacion04</cp:lastModifiedBy>
  <cp:lastPrinted>2008-10-21T05:47:23Z</cp:lastPrinted>
  <dcterms:created xsi:type="dcterms:W3CDTF">2005-09-30T21:17:52Z</dcterms:created>
  <dcterms:modified xsi:type="dcterms:W3CDTF">2009-02-18T12:42:37Z</dcterms:modified>
  <cp:category/>
  <cp:version/>
  <cp:contentType/>
  <cp:contentStatus/>
</cp:coreProperties>
</file>