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66" activeTab="0"/>
  </bookViews>
  <sheets>
    <sheet name="PPR09 Agua y SB para campo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<sst xmlns="http://schemas.openxmlformats.org/spreadsheetml/2006/main" count="76" uniqueCount="74">
  <si>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Formulación del plan ambiental municipal, plan de agua potable y saneamiento básico. Municipio de Pasto.</t>
  </si>
  <si>
    <t>Construcción del acueducto multiveredal Santa Bárbara Segunda Fase.  Municipio de Pasto.</t>
  </si>
  <si>
    <t>Gestión para la construcción de la primera etapa de la planta de tratamiento de aguas residuales para la cabecera corregimiental de El Encano. Municipio de Pasto.</t>
  </si>
  <si>
    <t>Optimización acueducto Santa Lucia - El Encano Primera fase. Municipio de Pasto.</t>
  </si>
  <si>
    <t>Optimización acueducto Pradera Bajo – Caldera. . Municipio de Pasto.</t>
  </si>
  <si>
    <t>Construcción de alcantarillado sector San José Catambuco. Municipio de Pasto.</t>
  </si>
  <si>
    <t>Mejoramiento  alcantarillado Genoy. Municipio de Pasto.</t>
  </si>
  <si>
    <t>Construcción sistemas sépticos en catambuco</t>
  </si>
  <si>
    <t>Implementación de sistemas de desinfección en acueductos rurales</t>
  </si>
  <si>
    <t>Plan Departamental de agua</t>
  </si>
  <si>
    <t>PROGRAMA  AGUA Y SANEAMIENTO BASICO PARA EL CAMPO</t>
  </si>
  <si>
    <t>Mala calidad y deficiente cobertura de los servicios de acueducto y saneamiento básico en el sector rural del Municipio de Pasto</t>
  </si>
  <si>
    <t>Mejorar en calidad y cobertura la prestación de los servicios  de agua potable, teniendo en cuenta los variados usos, priorizando el consumo humano, alcantarillado y  saneamiento básico rural y suburbano.</t>
  </si>
  <si>
    <t>Formulación e implementación del plan municipal de agua potable y saneamiento básico para el sector rural.</t>
  </si>
  <si>
    <t>Se formulará el plan municipal integral de agua potable y saneamiento básico para el sector rural y suburbano de Municipio</t>
  </si>
  <si>
    <t>Plan municipal integral de agua potable y saneamiento básico formulado.</t>
  </si>
  <si>
    <t>Se implementará el 10% del Plan Municipal Integral de agua potable y saneamiento básico</t>
  </si>
  <si>
    <t>Porcentaje del plan municipal implementado.</t>
  </si>
  <si>
    <t xml:space="preserve">Avance en la construcción del acueducto multiveredal de Santa Bárbara </t>
  </si>
  <si>
    <t>Se avanzará un 30% en la construcción del  acueducto multiveredal de Santa Bárbara.</t>
  </si>
  <si>
    <t>Porcentaje de avance en la construcción del acueducto.</t>
  </si>
  <si>
    <t>Gestión para la construcción de una planta para el tratamiento de  aguas residuales en la cabecera corregimental de El Encano que se depositan en la Laguna de la Cocha.</t>
  </si>
  <si>
    <t>Se gestionará recursos para la construcción de la primera etapa de la planta de tratamiento de aguas servidas para la Cabecera Corregimental del Encano.</t>
  </si>
  <si>
    <t>Gestión realizada para la construcción de la primera etapa de la planta de tratamiento de aguas servidas para la Cabecera Corregimental del Encano</t>
  </si>
  <si>
    <t>Construcción, optimización, mejoramiento de acueductos rurales y suburbanos.</t>
  </si>
  <si>
    <t>Se construirá, optimizará y mejorará  30 kilómetros de redes de acueductos rurales y suburbanos.</t>
  </si>
  <si>
    <t>Kilómetros de redes de acueducto construidos, optimizados y mejorados.</t>
  </si>
  <si>
    <t xml:space="preserve">Construcción, optimización, mejoramiento de alcantarillados en cabeceras corregimentales y sector suburbano </t>
  </si>
  <si>
    <t>Se construirá, optimizará y mejorará 3  kilómetros de redes de alcantarillado en cabeceras corregimentales y sector suburbano.</t>
  </si>
  <si>
    <t>Kilómetros de redes de alcantarillado  construidos, optimizados y mejorados.</t>
  </si>
  <si>
    <t>Implementación de sistemas sépticos individuales y/o colectivos para el sector rural.</t>
  </si>
  <si>
    <t>Se construirá 100 sistemas sépticos individuales y/o colectivos para el sector rural, con capacitación y seguimiento para la operación y mantenimiento.</t>
  </si>
  <si>
    <t xml:space="preserve">Sistemas sépticos individuales y/o colectivos construidos. </t>
  </si>
  <si>
    <t>Implementación de sistemas  de desinfección para acueductos rurales y suburbanos</t>
  </si>
  <si>
    <t xml:space="preserve">Se construirá 32 sistemas de desinfección para acueductos   rurales y suburbanos, con capacitación y seguimiento para la operación y mantenimiento </t>
  </si>
  <si>
    <t>Sistemas de desinfección para acueductos   rurales y suburbanos construidos.</t>
  </si>
  <si>
    <t>Sensibilización a la comunidad usuaria de los acueductos, en el uso racional del recurso hídrico para consumo humano</t>
  </si>
  <si>
    <t>Se sensibilizará al 20%  de la  comunidad usuaria de los acueductos en el uso racional del recurso hídrico para consumo humano</t>
  </si>
  <si>
    <t>Porcentaje de comunidad sensibilizada en el uso racional del recurso hídrico para consumo humano.</t>
  </si>
  <si>
    <t>Fortalecimiento de organizaciones comunitarias para que administren con criterios técnicos y con sostenibilidad financiera los servicios públicos de agua potable y saneamiento básico.</t>
  </si>
  <si>
    <t>Se fortalecerá a 14 organizaciones comunitarias para que administren con criterio empresariales y con sostenibilidad los servicios públicos de agua potable y saneamiento básico</t>
  </si>
  <si>
    <t>Organizaciones comunitarias fortalecidas para que administren con criterios empresariales y con sostenibilidad los servicios públicos de agua potable y saneamiento básico.</t>
  </si>
  <si>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</si>
  <si>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</si>
  <si>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</si>
  <si>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</si>
  <si>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</si>
  <si>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</si>
  <si>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</si>
  <si>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</si>
  <si>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META PROGRAMADA 2009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</si>
  <si>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</si>
  <si>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</si>
  <si>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</si>
  <si>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</si>
  <si>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</si>
  <si>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</si>
  <si>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</si>
  <si>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</si>
  <si>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Nombre Meta</t>
  </si>
  <si>
    <t>EJE ESTRATEGICO AMBIENTE, SERVICIOS PUBLICOS Y GESTION DEL RIESGO</t>
  </si>
  <si>
    <t>PRESUPUESTO POR RESULTADOS 2009</t>
  </si>
  <si>
    <t>TOTAL</t>
  </si>
  <si>
    <t>Plan Departamental de agua y Fondo Nacional de Regalías</t>
  </si>
  <si>
    <t>COSTO POR META</t>
  </si>
  <si>
    <t>Hugo Ramiro Rosero - Secretario de Gestión y Saneamiento Ambiental.</t>
  </si>
  <si>
    <t>Crédito</t>
  </si>
  <si>
    <r>
      <t xml:space="preserve">Fortalecimiento institucional para el sector de agua potable y saneamiento básico para el campo. Municipio de Pasto.  </t>
    </r>
    <r>
      <rPr>
        <b/>
        <sz val="10"/>
        <color indexed="10"/>
        <rFont val="Arial"/>
        <family val="2"/>
      </rPr>
      <t>2009520010055</t>
    </r>
  </si>
  <si>
    <t>wilmer.alvarez@bancoagrario.gov.co</t>
  </si>
  <si>
    <r>
      <t xml:space="preserve">Apoyo al Plan Departamental de Aguas. Municipio de Pasto.  </t>
    </r>
    <r>
      <rPr>
        <b/>
        <sz val="10"/>
        <color indexed="10"/>
        <rFont val="Arial"/>
        <family val="2"/>
      </rPr>
      <t>2009520010037</t>
    </r>
  </si>
  <si>
    <r>
      <t xml:space="preserve">Apoyo con micromedición para el funcionamiento de seis sistemas de acueductos en sectores rurales y suburbanos del Municipio de Pasto.  </t>
    </r>
    <r>
      <rPr>
        <b/>
        <sz val="10"/>
        <color indexed="10"/>
        <rFont val="Arial"/>
        <family val="2"/>
      </rPr>
      <t>2009520010150</t>
    </r>
  </si>
  <si>
    <r>
      <t xml:space="preserve">Construcción de acueducto vereda San José de Casanare y Alto Casanare (Sector Barranquilla). Corregimiento de Catambuco. Municipio de Pasto. </t>
    </r>
    <r>
      <rPr>
        <b/>
        <sz val="10"/>
        <color indexed="10"/>
        <rFont val="Arial"/>
        <family val="2"/>
      </rPr>
      <t>2009520010156</t>
    </r>
  </si>
  <si>
    <r>
      <t xml:space="preserve">Construcción y terminación Primera Etapa del Acueducto Multiveredal de Santa Bárbara (Obras de protección quebrada Cimarrones) - Corregimiento de Santa Bárbara. Municipio de Pasto. </t>
    </r>
    <r>
      <rPr>
        <b/>
        <sz val="10"/>
        <color indexed="10"/>
        <rFont val="Arial"/>
        <family val="2"/>
      </rPr>
      <t>2009520010207</t>
    </r>
  </si>
  <si>
    <r>
      <t>Estudio de suelos y análisis estructurales, construcción de viaductos y tanques para el acueducto multiveredal de Santa Bárbara. Municipio de Pasto.</t>
    </r>
    <r>
      <rPr>
        <b/>
        <sz val="10"/>
        <color indexed="10"/>
        <rFont val="Arial"/>
        <family val="2"/>
      </rPr>
      <t>2009520010231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</si>
</sst>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10" xfId="55" applyFont="1" applyBorder="1" applyAlignment="1">
      <alignment horizontal="center" vertical="center" wrapText="1"/>
      <protection/>
    </xf>
    <xf numFmtId="4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justify" vertical="center" wrapText="1"/>
      <protection/>
    </xf>
    <xf numFmtId="0" fontId="9" fillId="33" borderId="0" xfId="55" applyFont="1" applyFill="1" applyBorder="1" applyAlignment="1">
      <alignment vertical="center" wrapText="1"/>
      <protection/>
    </xf>
    <xf numFmtId="0" fontId="4" fillId="0" borderId="0" xfId="55" applyFont="1" applyAlignment="1">
      <alignment wrapText="1"/>
      <protection/>
    </xf>
    <xf numFmtId="0" fontId="7" fillId="33" borderId="0" xfId="55" applyFont="1" applyFill="1" applyAlignment="1">
      <alignment horizontal="left" vertical="center" wrapText="1"/>
      <protection/>
    </xf>
    <xf numFmtId="0" fontId="4" fillId="33" borderId="0" xfId="55" applyFont="1" applyFill="1" applyAlignment="1">
      <alignment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3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33" borderId="0" xfId="55" applyFont="1" applyFill="1" applyAlignment="1">
      <alignment horizontal="center" vertical="center" wrapText="1"/>
      <protection/>
    </xf>
    <xf numFmtId="186" fontId="0" fillId="33" borderId="10" xfId="61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1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0" fillId="0" borderId="11" xfId="55" applyFont="1" applyBorder="1" applyAlignment="1">
      <alignment horizontal="justify" vertical="center" wrapText="1"/>
      <protection/>
    </xf>
    <xf numFmtId="4" fontId="0" fillId="0" borderId="11" xfId="55" applyNumberFormat="1" applyFont="1" applyBorder="1" applyAlignment="1">
      <alignment horizontal="center" vertical="center"/>
      <protection/>
    </xf>
    <xf numFmtId="3" fontId="0" fillId="33" borderId="11" xfId="55" applyNumberFormat="1" applyFont="1" applyFill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 horizontal="center" vertical="center" wrapText="1"/>
    </xf>
    <xf numFmtId="3" fontId="9" fillId="0" borderId="14" xfId="55" applyNumberFormat="1" applyFont="1" applyBorder="1" applyAlignment="1">
      <alignment horizontal="center" vertical="center" wrapText="1"/>
      <protection/>
    </xf>
    <xf numFmtId="3" fontId="9" fillId="0" borderId="15" xfId="55" applyNumberFormat="1" applyFont="1" applyBorder="1" applyAlignment="1">
      <alignment horizontal="center" vertical="center" wrapText="1"/>
      <protection/>
    </xf>
    <xf numFmtId="0" fontId="9" fillId="0" borderId="16" xfId="55" applyFont="1" applyBorder="1" applyAlignment="1">
      <alignment horizontal="center" vertical="center" wrapText="1"/>
      <protection/>
    </xf>
    <xf numFmtId="3" fontId="9" fillId="0" borderId="17" xfId="55" applyNumberFormat="1" applyFont="1" applyBorder="1" applyAlignment="1">
      <alignment vertical="center" wrapText="1"/>
      <protection/>
    </xf>
    <xf numFmtId="3" fontId="9" fillId="0" borderId="18" xfId="55" applyNumberFormat="1" applyFont="1" applyBorder="1" applyAlignment="1">
      <alignment vertical="center" wrapText="1"/>
      <protection/>
    </xf>
    <xf numFmtId="0" fontId="1" fillId="0" borderId="0" xfId="45" applyAlignment="1" applyProtection="1">
      <alignment wrapText="1"/>
      <protection/>
    </xf>
    <xf numFmtId="3" fontId="4" fillId="0" borderId="0" xfId="55" applyNumberFormat="1" applyFont="1" applyAlignment="1">
      <alignment wrapText="1"/>
      <protection/>
    </xf>
    <xf numFmtId="0" fontId="5" fillId="0" borderId="19" xfId="55" applyFont="1" applyBorder="1" applyAlignment="1">
      <alignment horizontal="justify" vertical="center" wrapText="1"/>
      <protection/>
    </xf>
    <xf numFmtId="0" fontId="5" fillId="0" borderId="20" xfId="55" applyFont="1" applyBorder="1" applyAlignment="1">
      <alignment horizontal="justify" vertical="center" wrapText="1"/>
      <protection/>
    </xf>
    <xf numFmtId="0" fontId="0" fillId="0" borderId="20" xfId="55" applyFont="1" applyBorder="1" applyAlignment="1">
      <alignment horizontal="justify" vertical="center" wrapText="1"/>
      <protection/>
    </xf>
    <xf numFmtId="4" fontId="0" fillId="0" borderId="20" xfId="55" applyNumberFormat="1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justify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19" xfId="55" applyFont="1" applyBorder="1" applyAlignment="1">
      <alignment horizontal="center" vertical="center" wrapText="1"/>
      <protection/>
    </xf>
    <xf numFmtId="3" fontId="0" fillId="33" borderId="21" xfId="55" applyNumberFormat="1" applyFont="1" applyFill="1" applyBorder="1" applyAlignment="1">
      <alignment horizontal="center" vertical="center" wrapText="1"/>
      <protection/>
    </xf>
    <xf numFmtId="0" fontId="0" fillId="0" borderId="22" xfId="55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justify" vertical="center" wrapText="1"/>
      <protection/>
    </xf>
    <xf numFmtId="0" fontId="9" fillId="36" borderId="10" xfId="0" applyFont="1" applyFill="1" applyBorder="1" applyAlignment="1">
      <alignment horizontal="center" vertical="center" wrapText="1"/>
    </xf>
    <xf numFmtId="0" fontId="9" fillId="37" borderId="10" xfId="55" applyFont="1" applyFill="1" applyBorder="1" applyAlignment="1">
      <alignment horizontal="center" vertical="center"/>
      <protection/>
    </xf>
    <xf numFmtId="0" fontId="10" fillId="38" borderId="10" xfId="55" applyFont="1" applyFill="1" applyBorder="1" applyAlignment="1">
      <alignment horizontal="center" vertical="center"/>
      <protection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0" fillId="33" borderId="10" xfId="55" applyFont="1" applyFill="1" applyBorder="1" applyAlignment="1">
      <alignment horizontal="justify" vertical="center" wrapText="1"/>
      <protection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4" fontId="0" fillId="0" borderId="10" xfId="55" applyNumberFormat="1" applyFont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26" xfId="55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49" fontId="0" fillId="35" borderId="27" xfId="0" applyNumberFormat="1" applyFont="1" applyFill="1" applyBorder="1" applyAlignment="1">
      <alignment horizontal="center" vertical="center" wrapText="1"/>
    </xf>
    <xf numFmtId="0" fontId="10" fillId="34" borderId="28" xfId="55" applyFont="1" applyFill="1" applyBorder="1" applyAlignment="1">
      <alignment horizontal="center" vertical="center" wrapText="1"/>
      <protection/>
    </xf>
    <xf numFmtId="0" fontId="10" fillId="34" borderId="29" xfId="55" applyFont="1" applyFill="1" applyBorder="1" applyAlignment="1">
      <alignment horizontal="center" vertical="center" wrapText="1"/>
      <protection/>
    </xf>
    <xf numFmtId="0" fontId="10" fillId="34" borderId="30" xfId="55" applyFont="1" applyFill="1" applyBorder="1" applyAlignment="1">
      <alignment horizontal="center" vertical="center" wrapText="1"/>
      <protection/>
    </xf>
    <xf numFmtId="0" fontId="9" fillId="38" borderId="31" xfId="55" applyFont="1" applyFill="1" applyBorder="1" applyAlignment="1">
      <alignment horizontal="center" vertical="center" wrapText="1"/>
      <protection/>
    </xf>
    <xf numFmtId="0" fontId="9" fillId="38" borderId="10" xfId="55" applyFont="1" applyFill="1" applyBorder="1" applyAlignment="1">
      <alignment horizontal="center" vertical="center" wrapText="1"/>
      <protection/>
    </xf>
    <xf numFmtId="0" fontId="9" fillId="38" borderId="32" xfId="55" applyFont="1" applyFill="1" applyBorder="1" applyAlignment="1">
      <alignment horizontal="center" vertical="center" wrapText="1"/>
      <protection/>
    </xf>
    <xf numFmtId="0" fontId="6" fillId="40" borderId="33" xfId="55" applyFont="1" applyFill="1" applyBorder="1" applyAlignment="1">
      <alignment horizontal="center" vertical="center" wrapText="1"/>
      <protection/>
    </xf>
    <xf numFmtId="0" fontId="6" fillId="40" borderId="34" xfId="55" applyFont="1" applyFill="1" applyBorder="1" applyAlignment="1">
      <alignment horizontal="center" vertical="center" wrapText="1"/>
      <protection/>
    </xf>
    <xf numFmtId="0" fontId="6" fillId="40" borderId="35" xfId="55" applyFont="1" applyFill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37" xfId="55" applyFont="1" applyBorder="1" applyAlignment="1">
      <alignment horizontal="center" vertical="center" wrapText="1"/>
      <protection/>
    </xf>
    <xf numFmtId="186" fontId="0" fillId="33" borderId="11" xfId="61" applyNumberFormat="1" applyFont="1" applyFill="1" applyBorder="1" applyAlignment="1">
      <alignment horizontal="center" vertical="center"/>
    </xf>
    <xf numFmtId="186" fontId="0" fillId="33" borderId="20" xfId="61" applyNumberFormat="1" applyFont="1" applyFill="1" applyBorder="1" applyAlignment="1">
      <alignment horizontal="center" vertical="center"/>
    </xf>
    <xf numFmtId="186" fontId="0" fillId="33" borderId="37" xfId="61" applyNumberFormat="1" applyFont="1" applyFill="1" applyBorder="1" applyAlignment="1">
      <alignment horizontal="center" vertical="center"/>
    </xf>
    <xf numFmtId="0" fontId="5" fillId="0" borderId="11" xfId="55" applyFont="1" applyBorder="1" applyAlignment="1">
      <alignment horizontal="justify" vertical="center" wrapText="1"/>
      <protection/>
    </xf>
    <xf numFmtId="0" fontId="0" fillId="0" borderId="20" xfId="0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lmer.alvarez@bancoagrario.gov.c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P29"/>
  <sheetViews>
    <sheetView tabSelected="1" zoomScale="80" zoomScaleNormal="80" zoomScalePageLayoutView="0" workbookViewId="0" topLeftCell="E4">
      <selection activeCell="H9" sqref="H9"/>
    </sheetView>
  </sheetViews>
  <sheetFormatPr defaultColWidth="11.421875" defaultRowHeight="12.75"/>
  <cols>
    <col min="1" max="1" width="18.8515625" style="5" customWidth="1"/>
    <col min="2" max="2" width="17.00390625" style="5" customWidth="1"/>
    <col min="3" max="3" width="24.421875" style="5" customWidth="1"/>
    <col min="4" max="4" width="30.7109375" style="5" customWidth="1"/>
    <col min="5" max="5" width="26.8515625" style="5" customWidth="1"/>
    <col min="6" max="6" width="14.421875" style="5" customWidth="1"/>
    <col min="7" max="7" width="27.28125" style="5" customWidth="1"/>
    <col min="8" max="8" width="14.421875" style="5" bestFit="1" customWidth="1"/>
    <col min="9" max="9" width="17.00390625" style="5" customWidth="1"/>
    <col min="10" max="10" width="16.00390625" style="5" customWidth="1"/>
    <col min="11" max="11" width="16.57421875" style="5" bestFit="1" customWidth="1"/>
    <col min="12" max="12" width="17.8515625" style="5" bestFit="1" customWidth="1"/>
    <col min="13" max="13" width="19.421875" style="5" customWidth="1"/>
    <col min="14" max="16384" width="11.421875" style="5" customWidth="1"/>
  </cols>
  <sheetData>
    <row r="1" spans="1:7" ht="15.75">
      <c r="A1" s="42" t="s">
        <v>61</v>
      </c>
      <c r="B1" s="42"/>
      <c r="C1" s="42"/>
      <c r="D1" s="42"/>
      <c r="E1" s="4"/>
      <c r="F1" s="4"/>
      <c r="G1" s="4"/>
    </row>
    <row r="2" spans="1:7" ht="15.75">
      <c r="A2" s="43" t="s">
        <v>60</v>
      </c>
      <c r="B2" s="43"/>
      <c r="C2" s="43"/>
      <c r="D2" s="43"/>
      <c r="E2" s="6"/>
      <c r="F2" s="6"/>
      <c r="G2" s="6"/>
    </row>
    <row r="3" spans="1:68" s="7" customFormat="1" ht="15">
      <c r="A3" s="44" t="s">
        <v>10</v>
      </c>
      <c r="B3" s="44"/>
      <c r="C3" s="44"/>
      <c r="D3" s="4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s="7" customFormat="1" ht="12">
      <c r="A4" s="6"/>
      <c r="C4" s="6"/>
      <c r="D4" s="6"/>
      <c r="E4" s="6"/>
      <c r="F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s="8" customFormat="1" ht="12.75">
      <c r="A5" s="45" t="s">
        <v>45</v>
      </c>
      <c r="B5" s="45" t="s">
        <v>44</v>
      </c>
      <c r="C5" s="45" t="s">
        <v>43</v>
      </c>
      <c r="D5" s="49" t="s">
        <v>46</v>
      </c>
      <c r="E5" s="50"/>
      <c r="F5" s="47" t="s">
        <v>50</v>
      </c>
      <c r="G5" s="56" t="s">
        <v>51</v>
      </c>
      <c r="H5" s="56" t="s">
        <v>52</v>
      </c>
      <c r="I5" s="56"/>
      <c r="J5" s="56"/>
      <c r="K5" s="56"/>
      <c r="L5" s="62" t="s">
        <v>64</v>
      </c>
      <c r="M5" s="62" t="s">
        <v>58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8" customFormat="1" ht="12.75">
      <c r="A6" s="45"/>
      <c r="B6" s="45"/>
      <c r="C6" s="45"/>
      <c r="D6" s="51"/>
      <c r="E6" s="52"/>
      <c r="F6" s="47"/>
      <c r="G6" s="56"/>
      <c r="H6" s="47" t="s">
        <v>53</v>
      </c>
      <c r="I6" s="64" t="s">
        <v>54</v>
      </c>
      <c r="J6" s="64"/>
      <c r="K6" s="47" t="s">
        <v>57</v>
      </c>
      <c r="L6" s="62"/>
      <c r="M6" s="6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s="8" customFormat="1" ht="14.25">
      <c r="A7" s="46"/>
      <c r="B7" s="46"/>
      <c r="C7" s="46"/>
      <c r="D7" s="13" t="s">
        <v>59</v>
      </c>
      <c r="E7" s="13" t="s">
        <v>42</v>
      </c>
      <c r="F7" s="48"/>
      <c r="G7" s="57"/>
      <c r="H7" s="48"/>
      <c r="I7" s="14" t="s">
        <v>55</v>
      </c>
      <c r="J7" s="15" t="s">
        <v>56</v>
      </c>
      <c r="K7" s="48"/>
      <c r="L7" s="63"/>
      <c r="M7" s="6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68" s="11" customFormat="1" ht="51" customHeight="1">
      <c r="A8" s="82" t="s">
        <v>11</v>
      </c>
      <c r="B8" s="82" t="s">
        <v>12</v>
      </c>
      <c r="C8" s="41" t="s">
        <v>13</v>
      </c>
      <c r="D8" s="3" t="s">
        <v>14</v>
      </c>
      <c r="E8" s="3" t="s">
        <v>15</v>
      </c>
      <c r="F8" s="2">
        <v>1</v>
      </c>
      <c r="G8" s="16" t="s">
        <v>0</v>
      </c>
      <c r="H8" s="17">
        <v>100000000</v>
      </c>
      <c r="I8" s="17">
        <v>100000000</v>
      </c>
      <c r="J8" s="1" t="s">
        <v>66</v>
      </c>
      <c r="K8" s="9">
        <f>I8+H8</f>
        <v>200000000</v>
      </c>
      <c r="L8" s="9">
        <f>K8</f>
        <v>200000000</v>
      </c>
      <c r="M8" s="59" t="s">
        <v>65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s="11" customFormat="1" ht="38.25">
      <c r="A9" s="83"/>
      <c r="B9" s="83"/>
      <c r="C9" s="41"/>
      <c r="D9" s="3" t="s">
        <v>16</v>
      </c>
      <c r="E9" s="3" t="s">
        <v>17</v>
      </c>
      <c r="F9" s="2"/>
      <c r="G9" s="16" t="s">
        <v>69</v>
      </c>
      <c r="H9" s="17">
        <v>1200000</v>
      </c>
      <c r="I9" s="1"/>
      <c r="J9" s="1"/>
      <c r="K9" s="9">
        <f aca="true" t="shared" si="0" ref="K9:K23">I9+H9</f>
        <v>1200000</v>
      </c>
      <c r="L9" s="9">
        <f aca="true" t="shared" si="1" ref="L9:L23">K9</f>
        <v>1200000</v>
      </c>
      <c r="M9" s="6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s="11" customFormat="1" ht="106.5" customHeight="1">
      <c r="A10" s="83"/>
      <c r="B10" s="83"/>
      <c r="C10" s="3"/>
      <c r="D10" s="3"/>
      <c r="E10" s="76" t="s">
        <v>20</v>
      </c>
      <c r="F10" s="79">
        <v>0.14400000000000002</v>
      </c>
      <c r="G10" s="16" t="s">
        <v>72</v>
      </c>
      <c r="H10" s="17">
        <v>63771331</v>
      </c>
      <c r="I10" s="1"/>
      <c r="J10" s="1"/>
      <c r="K10" s="9">
        <f t="shared" si="0"/>
        <v>63771331</v>
      </c>
      <c r="L10" s="9"/>
      <c r="M10" s="6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s="11" customFormat="1" ht="106.5" customHeight="1">
      <c r="A11" s="83"/>
      <c r="B11" s="83"/>
      <c r="C11" s="3"/>
      <c r="D11" s="3"/>
      <c r="E11" s="77"/>
      <c r="F11" s="80"/>
      <c r="G11" s="16" t="s">
        <v>73</v>
      </c>
      <c r="H11" s="17">
        <v>30000000</v>
      </c>
      <c r="I11" s="17"/>
      <c r="J11" s="17"/>
      <c r="K11" s="9">
        <f t="shared" si="0"/>
        <v>30000000</v>
      </c>
      <c r="L11" s="9"/>
      <c r="M11" s="6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s="11" customFormat="1" ht="51">
      <c r="A12" s="83"/>
      <c r="B12" s="83"/>
      <c r="C12" s="3" t="s">
        <v>18</v>
      </c>
      <c r="D12" s="3" t="s">
        <v>19</v>
      </c>
      <c r="E12" s="78"/>
      <c r="F12" s="81"/>
      <c r="G12" s="16" t="s">
        <v>1</v>
      </c>
      <c r="H12" s="17">
        <v>50000000</v>
      </c>
      <c r="I12" s="17">
        <v>950000000</v>
      </c>
      <c r="J12" s="17" t="s">
        <v>9</v>
      </c>
      <c r="K12" s="9">
        <f t="shared" si="0"/>
        <v>1000000000</v>
      </c>
      <c r="L12" s="9">
        <f t="shared" si="1"/>
        <v>1000000000</v>
      </c>
      <c r="M12" s="6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</row>
    <row r="13" spans="1:68" s="11" customFormat="1" ht="102">
      <c r="A13" s="83"/>
      <c r="B13" s="83"/>
      <c r="C13" s="3" t="s">
        <v>21</v>
      </c>
      <c r="D13" s="3" t="s">
        <v>22</v>
      </c>
      <c r="E13" s="3" t="s">
        <v>23</v>
      </c>
      <c r="F13" s="12">
        <v>0.3</v>
      </c>
      <c r="G13" s="16" t="s">
        <v>2</v>
      </c>
      <c r="H13" s="17">
        <v>50000000</v>
      </c>
      <c r="I13" s="17">
        <v>200000000</v>
      </c>
      <c r="J13" s="17" t="s">
        <v>63</v>
      </c>
      <c r="K13" s="9">
        <f t="shared" si="0"/>
        <v>250000000</v>
      </c>
      <c r="L13" s="9">
        <f t="shared" si="1"/>
        <v>250000000</v>
      </c>
      <c r="M13" s="6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  <row r="14" spans="1:68" s="11" customFormat="1" ht="38.25">
      <c r="A14" s="83"/>
      <c r="B14" s="83"/>
      <c r="C14" s="41" t="s">
        <v>24</v>
      </c>
      <c r="D14" s="53" t="s">
        <v>25</v>
      </c>
      <c r="E14" s="41" t="s">
        <v>26</v>
      </c>
      <c r="F14" s="58">
        <v>10</v>
      </c>
      <c r="G14" s="16" t="s">
        <v>3</v>
      </c>
      <c r="H14" s="17">
        <v>100000000</v>
      </c>
      <c r="I14" s="17"/>
      <c r="J14" s="17"/>
      <c r="K14" s="9">
        <f t="shared" si="0"/>
        <v>100000000</v>
      </c>
      <c r="L14" s="9">
        <f t="shared" si="1"/>
        <v>100000000</v>
      </c>
      <c r="M14" s="6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1:68" s="11" customFormat="1" ht="76.5">
      <c r="A15" s="83"/>
      <c r="B15" s="83"/>
      <c r="C15" s="41"/>
      <c r="D15" s="53"/>
      <c r="E15" s="41"/>
      <c r="F15" s="58"/>
      <c r="G15" s="16" t="s">
        <v>71</v>
      </c>
      <c r="H15" s="17">
        <v>243100986</v>
      </c>
      <c r="I15" s="17"/>
      <c r="J15" s="17"/>
      <c r="K15" s="9">
        <f t="shared" si="0"/>
        <v>243100986</v>
      </c>
      <c r="L15" s="9">
        <f t="shared" si="1"/>
        <v>243100986</v>
      </c>
      <c r="M15" s="6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spans="1:68" s="11" customFormat="1" ht="76.5">
      <c r="A16" s="83"/>
      <c r="B16" s="83"/>
      <c r="C16" s="41"/>
      <c r="D16" s="53"/>
      <c r="E16" s="41"/>
      <c r="F16" s="58"/>
      <c r="G16" s="16" t="s">
        <v>70</v>
      </c>
      <c r="H16" s="17">
        <v>90000000</v>
      </c>
      <c r="I16" s="17"/>
      <c r="J16" s="17"/>
      <c r="K16" s="9">
        <f t="shared" si="0"/>
        <v>90000000</v>
      </c>
      <c r="L16" s="9">
        <f t="shared" si="1"/>
        <v>90000000</v>
      </c>
      <c r="M16" s="6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</row>
    <row r="17" spans="1:68" s="11" customFormat="1" ht="38.25">
      <c r="A17" s="83"/>
      <c r="B17" s="83"/>
      <c r="C17" s="41"/>
      <c r="D17" s="53"/>
      <c r="E17" s="41"/>
      <c r="F17" s="58"/>
      <c r="G17" s="16" t="s">
        <v>4</v>
      </c>
      <c r="H17" s="17">
        <v>140000000</v>
      </c>
      <c r="I17" s="17">
        <v>50000000</v>
      </c>
      <c r="J17" s="17" t="s">
        <v>9</v>
      </c>
      <c r="K17" s="9">
        <f t="shared" si="0"/>
        <v>190000000</v>
      </c>
      <c r="L17" s="9">
        <f t="shared" si="1"/>
        <v>190000000</v>
      </c>
      <c r="M17" s="6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s="11" customFormat="1" ht="38.25">
      <c r="A18" s="83"/>
      <c r="B18" s="83"/>
      <c r="C18" s="41" t="s">
        <v>27</v>
      </c>
      <c r="D18" s="53" t="s">
        <v>28</v>
      </c>
      <c r="E18" s="41" t="s">
        <v>29</v>
      </c>
      <c r="F18" s="58">
        <v>1</v>
      </c>
      <c r="G18" s="16" t="s">
        <v>5</v>
      </c>
      <c r="H18" s="17">
        <v>50000000</v>
      </c>
      <c r="I18" s="17">
        <v>200000000</v>
      </c>
      <c r="J18" s="17" t="s">
        <v>9</v>
      </c>
      <c r="K18" s="9">
        <f t="shared" si="0"/>
        <v>250000000</v>
      </c>
      <c r="L18" s="9">
        <f t="shared" si="1"/>
        <v>250000000</v>
      </c>
      <c r="M18" s="6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s="11" customFormat="1" ht="25.5">
      <c r="A19" s="83"/>
      <c r="B19" s="83"/>
      <c r="C19" s="41"/>
      <c r="D19" s="53"/>
      <c r="E19" s="41"/>
      <c r="F19" s="58"/>
      <c r="G19" s="16" t="s">
        <v>6</v>
      </c>
      <c r="H19" s="17">
        <v>50000000</v>
      </c>
      <c r="I19" s="17"/>
      <c r="J19" s="1"/>
      <c r="K19" s="9">
        <f t="shared" si="0"/>
        <v>50000000</v>
      </c>
      <c r="L19" s="9">
        <f t="shared" si="1"/>
        <v>50000000</v>
      </c>
      <c r="M19" s="6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s="11" customFormat="1" ht="63.75">
      <c r="A20" s="83"/>
      <c r="B20" s="83"/>
      <c r="C20" s="3" t="s">
        <v>30</v>
      </c>
      <c r="D20" s="3" t="s">
        <v>31</v>
      </c>
      <c r="E20" s="3" t="s">
        <v>32</v>
      </c>
      <c r="F20" s="2">
        <v>26</v>
      </c>
      <c r="G20" s="16" t="s">
        <v>7</v>
      </c>
      <c r="H20" s="17">
        <v>54068000</v>
      </c>
      <c r="I20" s="17"/>
      <c r="J20" s="1"/>
      <c r="K20" s="9">
        <f t="shared" si="0"/>
        <v>54068000</v>
      </c>
      <c r="L20" s="9">
        <f t="shared" si="1"/>
        <v>54068000</v>
      </c>
      <c r="M20" s="6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13" s="10" customFormat="1" ht="63.75">
      <c r="A21" s="83"/>
      <c r="B21" s="83"/>
      <c r="C21" s="3" t="s">
        <v>33</v>
      </c>
      <c r="D21" s="3" t="s">
        <v>34</v>
      </c>
      <c r="E21" s="3" t="s">
        <v>35</v>
      </c>
      <c r="F21" s="2">
        <v>7</v>
      </c>
      <c r="G21" s="16" t="s">
        <v>8</v>
      </c>
      <c r="H21" s="17">
        <v>22192000</v>
      </c>
      <c r="I21" s="17"/>
      <c r="J21" s="1"/>
      <c r="K21" s="9">
        <f t="shared" si="0"/>
        <v>22192000</v>
      </c>
      <c r="L21" s="9">
        <f t="shared" si="1"/>
        <v>22192000</v>
      </c>
      <c r="M21" s="60"/>
    </row>
    <row r="22" spans="1:13" s="10" customFormat="1" ht="63.75">
      <c r="A22" s="83"/>
      <c r="B22" s="83"/>
      <c r="C22" s="3" t="s">
        <v>36</v>
      </c>
      <c r="D22" s="3" t="s">
        <v>37</v>
      </c>
      <c r="E22" s="3" t="s">
        <v>38</v>
      </c>
      <c r="F22" s="12">
        <v>0.05</v>
      </c>
      <c r="G22" s="54" t="s">
        <v>67</v>
      </c>
      <c r="H22" s="17">
        <v>10000000</v>
      </c>
      <c r="I22" s="17"/>
      <c r="J22" s="1"/>
      <c r="K22" s="9">
        <f t="shared" si="0"/>
        <v>10000000</v>
      </c>
      <c r="L22" s="9">
        <f t="shared" si="1"/>
        <v>10000000</v>
      </c>
      <c r="M22" s="60"/>
    </row>
    <row r="23" spans="1:13" s="10" customFormat="1" ht="115.5" customHeight="1" thickBot="1">
      <c r="A23" s="83"/>
      <c r="B23" s="83"/>
      <c r="C23" s="20" t="s">
        <v>39</v>
      </c>
      <c r="D23" s="20" t="s">
        <v>40</v>
      </c>
      <c r="E23" s="20" t="s">
        <v>41</v>
      </c>
      <c r="F23" s="21">
        <v>3</v>
      </c>
      <c r="G23" s="55"/>
      <c r="H23" s="23">
        <f>73900000-6092000</f>
        <v>67808000</v>
      </c>
      <c r="I23" s="23"/>
      <c r="J23" s="18"/>
      <c r="K23" s="22">
        <f t="shared" si="0"/>
        <v>67808000</v>
      </c>
      <c r="L23" s="22">
        <f t="shared" si="1"/>
        <v>67808000</v>
      </c>
      <c r="M23" s="61"/>
    </row>
    <row r="24" spans="1:13" s="10" customFormat="1" ht="15.75" customHeight="1" thickBot="1">
      <c r="A24" s="31"/>
      <c r="B24" s="32"/>
      <c r="C24" s="33"/>
      <c r="D24" s="33"/>
      <c r="E24" s="33"/>
      <c r="F24" s="34"/>
      <c r="G24" s="35"/>
      <c r="H24" s="36"/>
      <c r="I24" s="37"/>
      <c r="J24" s="38"/>
      <c r="K24" s="39"/>
      <c r="L24" s="39"/>
      <c r="M24" s="40"/>
    </row>
    <row r="25" spans="1:13" s="19" customFormat="1" ht="16.5" thickBot="1">
      <c r="A25" s="74" t="s">
        <v>62</v>
      </c>
      <c r="B25" s="75"/>
      <c r="C25" s="75"/>
      <c r="D25" s="75"/>
      <c r="E25" s="75"/>
      <c r="F25" s="75"/>
      <c r="G25" s="75"/>
      <c r="H25" s="24">
        <f>SUM(H8:H23)</f>
        <v>1122140317</v>
      </c>
      <c r="I25" s="27">
        <f>SUM(I8:I23)</f>
        <v>1500000000</v>
      </c>
      <c r="J25" s="28"/>
      <c r="K25" s="25">
        <f>SUM(K8:K23)</f>
        <v>2622140317</v>
      </c>
      <c r="L25" s="25">
        <f>SUM(L8:L23)</f>
        <v>2528368986</v>
      </c>
      <c r="M25" s="26"/>
    </row>
    <row r="26" ht="12.75" thickBot="1">
      <c r="H26" s="30"/>
    </row>
    <row r="27" spans="1:4" ht="15">
      <c r="A27" s="65" t="s">
        <v>48</v>
      </c>
      <c r="B27" s="66"/>
      <c r="C27" s="66"/>
      <c r="D27" s="67"/>
    </row>
    <row r="28" spans="1:7" ht="25.5">
      <c r="A28" s="68" t="s">
        <v>49</v>
      </c>
      <c r="B28" s="69"/>
      <c r="C28" s="69"/>
      <c r="D28" s="70"/>
      <c r="G28" s="29" t="s">
        <v>68</v>
      </c>
    </row>
    <row r="29" spans="1:4" ht="13.5" thickBot="1">
      <c r="A29" s="71" t="s">
        <v>47</v>
      </c>
      <c r="B29" s="72"/>
      <c r="C29" s="72"/>
      <c r="D29" s="73"/>
    </row>
  </sheetData>
  <sheetProtection/>
  <mergeCells count="34">
    <mergeCell ref="A27:D27"/>
    <mergeCell ref="A28:D28"/>
    <mergeCell ref="A29:D29"/>
    <mergeCell ref="A25:G25"/>
    <mergeCell ref="E10:E12"/>
    <mergeCell ref="F10:F12"/>
    <mergeCell ref="A8:A23"/>
    <mergeCell ref="B8:B23"/>
    <mergeCell ref="C18:C19"/>
    <mergeCell ref="D18:D19"/>
    <mergeCell ref="M8:M23"/>
    <mergeCell ref="H5:K5"/>
    <mergeCell ref="M5:M7"/>
    <mergeCell ref="H6:H7"/>
    <mergeCell ref="I6:J6"/>
    <mergeCell ref="K6:K7"/>
    <mergeCell ref="L5:L7"/>
    <mergeCell ref="F5:F7"/>
    <mergeCell ref="D5:E6"/>
    <mergeCell ref="C14:C17"/>
    <mergeCell ref="D14:D17"/>
    <mergeCell ref="E14:E17"/>
    <mergeCell ref="G22:G23"/>
    <mergeCell ref="G5:G7"/>
    <mergeCell ref="C8:C9"/>
    <mergeCell ref="F14:F17"/>
    <mergeCell ref="F18:F19"/>
    <mergeCell ref="E18:E19"/>
    <mergeCell ref="A1:D1"/>
    <mergeCell ref="A2:D2"/>
    <mergeCell ref="A3:D3"/>
    <mergeCell ref="A5:A7"/>
    <mergeCell ref="B5:B7"/>
    <mergeCell ref="C5:C7"/>
  </mergeCells>
  <hyperlinks>
    <hyperlink ref="G28" r:id="rId1" display="wilmer.alvarez@bancoagrario.gov.co"/>
  </hyperlinks>
  <printOptions/>
  <pageMargins left="0.33" right="0.17" top="0.94" bottom="0.33" header="0" footer="0"/>
  <pageSetup horizontalDpi="600" verticalDpi="600" orientation="landscape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Windows XP SP3</cp:lastModifiedBy>
  <cp:lastPrinted>2008-10-09T06:48:12Z</cp:lastPrinted>
  <dcterms:created xsi:type="dcterms:W3CDTF">2005-09-30T21:17:52Z</dcterms:created>
  <dcterms:modified xsi:type="dcterms:W3CDTF">2009-11-13T21:38:13Z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