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16" activeTab="0"/>
  </bookViews>
  <sheets>
    <sheet name="PPR09 Pasto Seguro" sheetId="1" r:id="rId1"/>
  </sheets>
  <definedNames>
    <definedName name="_xlnm.Print_Titles" localSheetId="0">'PPR09 Pasto Seguro'!$1:$7</definedName>
  </definedNames>
  <calcPr fullCalcOnLoad="1"/>
</workbook>
</file>

<file path=xl/sharedStrings.xml><?xml version="1.0" encoding="utf-8"?>
<sst xmlns="http://schemas.openxmlformats.org/spreadsheetml/2006/main" count="109" uniqueCount="103">
  <si>
    <t>Nombre Indicador</t>
  </si>
  <si>
    <t xml:space="preserve">Línea de intervención
</t>
  </si>
  <si>
    <t>EJE ESTRATEGICO CONVIVENCIA, SEGURIDAD Y JUSTICIA</t>
  </si>
  <si>
    <t>PROGRAMA  PASTO SEGURO</t>
  </si>
  <si>
    <t>Se disminuirá la tasa de homicidios a 20 por cada 100.000 habitantes</t>
  </si>
  <si>
    <t>Tasa de homicidios por cada 100.000 habitantes</t>
  </si>
  <si>
    <t>Se disminuirá la tasa de suicidios a 10 por cada 100.000 habitantes.</t>
  </si>
  <si>
    <t>Tasa de suicidios por cada 100.000 habitantes</t>
  </si>
  <si>
    <t>Se disminuirá la tasa de muertes no intencionales a 14 por cada 100.000 habitantes.</t>
  </si>
  <si>
    <t>Tasa de muertes no intencionales por cada 100.000 habitantes</t>
  </si>
  <si>
    <t>Se disminuirá la tasa de lesiones por violencia interpersonal a 507,84 por cada 100.000 habitantes</t>
  </si>
  <si>
    <t>Tasa de lesiones por violencia interpersonal por cada 100.000 habitantes</t>
  </si>
  <si>
    <t>Se disminuirá a 71.3 la tasa de hurtos callejeros por cada 100.000 habitantes</t>
  </si>
  <si>
    <t>Tasa de hurtos callejeros por cada 100.000 habitantes</t>
  </si>
  <si>
    <t>Se disminuirá a 18.76 la tasa de hurtos de vehículos por cada 100.000 habitantes y, a 20.76 por cada 100.000 habitantes la de motocicletas</t>
  </si>
  <si>
    <t>Tasa de hurtos de vehículos por cada 100.000 habitantes</t>
  </si>
  <si>
    <t>Tasa de hurtos de motocicletas por cada 100.000 habitantes</t>
  </si>
  <si>
    <t>Se disminuirá la tasa de hurtos a residencias a 31 por cada 100.000 habitantes, la tasa de hurtos a centros comerciales a 32 por cada 100.000 habitantes y,  se mantendrá la tasa de hurtos a instituciones financieras en 0 por cada 100.000 habitantes.</t>
  </si>
  <si>
    <t>Tasa de hurtos  a residencias cada 100.000 habitantes</t>
  </si>
  <si>
    <t>Tasa de hurtos  a centros comerciales por cada 100.000 habitantes</t>
  </si>
  <si>
    <t>Tasa de hurtos  a  instituciones financieras por cada 100.000 habitantes</t>
  </si>
  <si>
    <t>Se contratara 10 cupos de atencion para adolecentes que han sido autores o participes de una infraccion de ley penal.</t>
  </si>
  <si>
    <t>Cupos de atención para adolescentes que han sido autores o partícipes de una infracción de ley penal contratados.</t>
  </si>
  <si>
    <t>Se contratara 12 cupos de intervencion y apoyo para adolecentes infractores en conflicto con la ley penal.</t>
  </si>
  <si>
    <t>Cupos de intervención de apoyo para adolescentes infractores en conflicto con la Ley Penal  contatados.</t>
  </si>
  <si>
    <t>Se contratara 10 cupos de atencion en el centro espeliazado de recepcion para adolecentes que hayan sido aprehendido o sometidos por el juez.</t>
  </si>
  <si>
    <t>Cupos de atención en el centro especializado de recepción para adolescentes que hayan sido aprehendidos o cuando son sometidos por el Juez contratados.</t>
  </si>
  <si>
    <t>Se gestionará la contratación de 5 cupos de intervención de apoyo para adolescentes con problemática de consumo de sustancias psicoactivas.</t>
  </si>
  <si>
    <t xml:space="preserve">Se mantendrá el 100% de las cámaras del circuito cerrado de televisión instaladas en espacio público y se instalará como mínimo 50 nuevas cámaras. </t>
  </si>
  <si>
    <t>Porcentaje de cámaras del circuito cerrado de televisión instaladas en espacio público con mantenimiento.</t>
  </si>
  <si>
    <t>Nuevas cámaras del circuito cerrado de televisión instaladas en espacio público.</t>
  </si>
  <si>
    <t xml:space="preserve">Se crearán e implementarán 10 zonas seguras.  </t>
  </si>
  <si>
    <t>Zonas seguras implementadas</t>
  </si>
  <si>
    <t>Se construirá 2 centros de atención inmediata C.A.I. y se reconstruirá 3.</t>
  </si>
  <si>
    <t>Centros de atención inmediata construidos.</t>
  </si>
  <si>
    <t>Centros de atención inmediata reconstruidos.</t>
  </si>
  <si>
    <t xml:space="preserve">Se fortalecerá el 100% los comités de paz y convivencia       -CODEPAZ-  y se creará 132 CODEPAZ </t>
  </si>
  <si>
    <t>Porcentaje de CODEPAZ fortalecidos</t>
  </si>
  <si>
    <t>CODEPAZ creados</t>
  </si>
  <si>
    <t>21.4</t>
  </si>
  <si>
    <t>11.45</t>
  </si>
  <si>
    <t>14.95</t>
  </si>
  <si>
    <t>583.07</t>
  </si>
  <si>
    <t>80 (29%)</t>
  </si>
  <si>
    <t>39 (27%)</t>
  </si>
  <si>
    <t xml:space="preserve">Disminución tasa de homicidios </t>
  </si>
  <si>
    <t>Disminución tasa de suicidios.</t>
  </si>
  <si>
    <t xml:space="preserve">Disminución tasa de muertes no intencionales </t>
  </si>
  <si>
    <t>Disminución del número de lesiones  por violencia interpersonal.</t>
  </si>
  <si>
    <t>Creación de zonas seguras.</t>
  </si>
  <si>
    <t xml:space="preserve">Construcción de centros de atención inmediata. </t>
  </si>
  <si>
    <t xml:space="preserve">Creación, fortalecimiento y sostenibilidad de comités de paz, convivencia y seguridad. </t>
  </si>
  <si>
    <t>Garantizar servicios de atención especializada a través de instituciones con carácter de internado e instrucción de apoyo  que ofrezcan programas dirigidos a adolescentes que han sido autores o partícipes de una infracción de ley penal.</t>
  </si>
  <si>
    <t>Garantizar servicios transitorios donde sean ubicados los adolescentes una vez que hayan  sido  aprehendidos o cuando son sometidos por el juez.</t>
  </si>
  <si>
    <t>Fortalecimiento  y puesta en marcha del principio de corresponsabilidad a través de estrategias de coordinación  interinstitucional e intersectorial para el  acceso a servicios de atención ambulatorios de los niños, niñas y adolescentes con derechos vulnerados que cuentan con una red familiar y/o  social</t>
  </si>
  <si>
    <t>Objetivo del programa</t>
  </si>
  <si>
    <t>Problema a resolver</t>
  </si>
  <si>
    <t>Se disminuirá en un 10% el número de niños que requieran atención y protección por encontrarse en sitios nocturnos no adecuados.</t>
  </si>
  <si>
    <t>Niños, jóvenes y adolescentes  atendidos y protegidos.</t>
  </si>
  <si>
    <t>2058 (3.5%)</t>
  </si>
  <si>
    <t>Disminución de la presencia de niños, adolescentes y jóvenes en sitios nocturnos no adecuados y atención de conformidad a la Ley 1098 del 2006.</t>
  </si>
  <si>
    <t>Altos niveles de inseguridad en el Municipio de Pasto</t>
  </si>
  <si>
    <t xml:space="preserve">Avanzar y fortalecer el restablecimiento de las condiciones de seguridad para la comunidad. </t>
  </si>
  <si>
    <t>TOTAL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</si>
  <si>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</si>
  <si>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</si>
  <si>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</si>
  <si>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</si>
  <si>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</si>
  <si>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</si>
  <si>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</si>
  <si>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</si>
  <si>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</si>
  <si>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</si>
  <si>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</si>
  <si>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</si>
  <si>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</si>
  <si>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</si>
  <si>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</si>
  <si>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t>Jose Luis Guerra-Mario Miguel Fajardo</t>
  </si>
  <si>
    <t>Disminución  del numero de hurtos callejeros</t>
  </si>
  <si>
    <t>Disminución de nuero de hurtos de vehiculos y motocicletas</t>
  </si>
  <si>
    <t xml:space="preserve">Disminución del numero de hurtos a residencias, centros comerciales e instituciones financieras </t>
  </si>
  <si>
    <t>Fortalecimiento  del sistema de camaras del circuito cerrado de television</t>
  </si>
  <si>
    <t>Dr. Jose Luis Guerra  Burbano-Dr. Jorge Gamez Torres</t>
  </si>
  <si>
    <t>Nuevas construcciones en zonas seguras que  cumplen con la normatividad urbantistica vigente</t>
  </si>
  <si>
    <t>Dr, José Luis Guerra Burbano-Mario Miguel Fajardo</t>
  </si>
  <si>
    <t>Dr. Jose Luis Guerra  Burbano-Dr. Mario Miguel Fajardo</t>
  </si>
  <si>
    <t>Remodelación de los CAI´s Barrios Bomboná y San Agustin</t>
  </si>
  <si>
    <t>Establecimientos comerciales dentro de las zonas seguras que cumplen la normatividad en cuanto a condiciones locativas y ambientales</t>
  </si>
  <si>
    <t>Ministerio del Interior y La Justicia. (Cámaras de seguridad)</t>
  </si>
  <si>
    <r>
      <t xml:space="preserve">Control, vigilancia y aplicación de normas urbanísticas y ambientales para mejorar la convivencia en el Municipio de Pasto. </t>
    </r>
    <r>
      <rPr>
        <b/>
        <sz val="12"/>
        <color indexed="10"/>
        <rFont val="Arial"/>
        <family val="2"/>
      </rPr>
      <t>2008520010010</t>
    </r>
    <r>
      <rPr>
        <sz val="12"/>
        <rFont val="Arial"/>
        <family val="2"/>
      </rPr>
      <t xml:space="preserve">
</t>
    </r>
  </si>
  <si>
    <r>
      <t xml:space="preserve"> Operatividad y fortalecimiento del Fondo de Seguridad y convivencia en el Municipio de Pasto.
</t>
    </r>
    <r>
      <rPr>
        <b/>
        <sz val="12"/>
        <color indexed="10"/>
        <rFont val="Arial"/>
        <family val="2"/>
      </rPr>
      <t>2009520010007</t>
    </r>
  </si>
  <si>
    <r>
      <t xml:space="preserve">Consolidación de los Comités de Paz y Convivencia COPEDAZ. Municipio de Pasto. </t>
    </r>
    <r>
      <rPr>
        <b/>
        <sz val="12"/>
        <color indexed="10"/>
        <rFont val="Arial"/>
        <family val="2"/>
      </rPr>
      <t>2009520010025</t>
    </r>
  </si>
  <si>
    <r>
      <t xml:space="preserve">Asesoría nocturna para mejorar la convivencia en el Municipio de Pasto. </t>
    </r>
    <r>
      <rPr>
        <b/>
        <sz val="12"/>
        <color indexed="10"/>
        <rFont val="Arial"/>
        <family val="2"/>
      </rPr>
      <t>2008520010028</t>
    </r>
  </si>
  <si>
    <r>
      <t xml:space="preserve">Prevención, protección y atención psicosocial a menores de edad. Decreto 400/08. Municipio de Pasto. </t>
    </r>
    <r>
      <rPr>
        <b/>
        <sz val="12"/>
        <color indexed="10"/>
        <rFont val="Arial"/>
        <family val="2"/>
      </rPr>
      <t>2009520010046</t>
    </r>
  </si>
  <si>
    <r>
      <t xml:space="preserve">Asistencia Integral en centros especializados a menores en conflicto con la Ley Penal. Municipio de Pasto. </t>
    </r>
    <r>
      <rPr>
        <b/>
        <sz val="12"/>
        <color indexed="10"/>
        <rFont val="Arial"/>
        <family val="2"/>
      </rPr>
      <t>2009520010079</t>
    </r>
  </si>
  <si>
    <t xml:space="preserve">243.540.000
</t>
  </si>
  <si>
    <r>
      <t xml:space="preserve">Servicio de inhumación de cadáveres no identificados "N.N". Municipio de Pasto.  </t>
    </r>
    <r>
      <rPr>
        <b/>
        <sz val="12"/>
        <color indexed="10"/>
        <rFont val="Arial"/>
        <family val="2"/>
      </rPr>
      <t>2009520010085</t>
    </r>
    <r>
      <rPr>
        <sz val="12"/>
        <rFont val="Arial"/>
        <family val="2"/>
      </rPr>
      <t xml:space="preserve">
</t>
    </r>
  </si>
  <si>
    <r>
      <t xml:space="preserve">Operatividad y fortalecimiento del Observatorio del Delito. Municipio de Pasto.
</t>
    </r>
    <r>
      <rPr>
        <b/>
        <sz val="12"/>
        <color indexed="10"/>
        <rFont val="Arial"/>
        <family val="2"/>
      </rPr>
      <t>2009520010026</t>
    </r>
  </si>
  <si>
    <r>
      <t xml:space="preserve">Prevención de la farmacodependencia para niños, niñas y adolescentes en riesgo de consumo o con problemas de consumo de sustancias psicoactivas - SPA. Municipio de Pasto.  </t>
    </r>
    <r>
      <rPr>
        <b/>
        <sz val="12"/>
        <color indexed="10"/>
        <rFont val="Arial"/>
        <family val="2"/>
      </rPr>
      <t>2009520010093</t>
    </r>
    <r>
      <rPr>
        <sz val="12"/>
        <rFont val="Arial"/>
        <family val="2"/>
      </rPr>
      <t xml:space="preserve">
</t>
    </r>
  </si>
  <si>
    <t>Cupos de intervención de apoyo para adolescentes con problemática de consumo de sustancias psicoactivas contratados.</t>
  </si>
  <si>
    <r>
      <t xml:space="preserve">Apoyo al establecimiento penitenciario de mediana seguridad del Municipio de Pasto. </t>
    </r>
    <r>
      <rPr>
        <b/>
        <sz val="12"/>
        <color indexed="10"/>
        <rFont val="Arial"/>
        <family val="2"/>
      </rPr>
      <t>2009520010193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</si>
</sst>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  <numFmt numFmtId="197" formatCode="&quot;$&quot;\ #,##0"/>
    <numFmt numFmtId="198" formatCode="#,##0.0000"/>
  </numFmts>
  <fonts count="3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87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center" vertical="center"/>
    </xf>
    <xf numFmtId="9" fontId="0" fillId="0" borderId="10" xfId="54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24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8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justify" vertical="center" wrapText="1"/>
    </xf>
    <xf numFmtId="0" fontId="26" fillId="0" borderId="11" xfId="0" applyFont="1" applyBorder="1" applyAlignment="1">
      <alignment wrapText="1"/>
    </xf>
    <xf numFmtId="0" fontId="26" fillId="0" borderId="0" xfId="0" applyFont="1" applyAlignment="1">
      <alignment wrapText="1"/>
    </xf>
    <xf numFmtId="3" fontId="26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5" fillId="25" borderId="13" xfId="0" applyNumberFormat="1" applyFont="1" applyFill="1" applyBorder="1" applyAlignment="1">
      <alignment horizontal="center" vertical="center" wrapText="1"/>
    </xf>
    <xf numFmtId="49" fontId="5" fillId="25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4" fontId="0" fillId="0" borderId="15" xfId="0" applyNumberFormat="1" applyFont="1" applyBorder="1" applyAlignment="1">
      <alignment horizontal="center" vertical="center"/>
    </xf>
    <xf numFmtId="4" fontId="28" fillId="26" borderId="0" xfId="0" applyNumberFormat="1" applyFont="1" applyFill="1" applyAlignment="1">
      <alignment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0" fontId="28" fillId="9" borderId="14" xfId="0" applyFont="1" applyFill="1" applyBorder="1" applyAlignment="1">
      <alignment horizontal="center" vertical="center"/>
    </xf>
    <xf numFmtId="0" fontId="28" fillId="9" borderId="18" xfId="0" applyFont="1" applyFill="1" applyBorder="1" applyAlignment="1">
      <alignment horizontal="center" vertical="center"/>
    </xf>
    <xf numFmtId="0" fontId="28" fillId="9" borderId="13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/>
    </xf>
    <xf numFmtId="0" fontId="26" fillId="8" borderId="18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0" fontId="28" fillId="26" borderId="2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26" fillId="0" borderId="22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21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9" fontId="5" fillId="25" borderId="10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9" borderId="14" xfId="0" applyFont="1" applyFill="1" applyBorder="1" applyAlignment="1">
      <alignment horizontal="center" vertical="center"/>
    </xf>
    <xf numFmtId="0" fontId="26" fillId="9" borderId="18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0" fontId="4" fillId="22" borderId="20" xfId="0" applyFont="1" applyFill="1" applyBorder="1" applyAlignment="1">
      <alignment horizontal="center" vertical="center" wrapText="1"/>
    </xf>
    <xf numFmtId="0" fontId="4" fillId="22" borderId="16" xfId="0" applyFont="1" applyFill="1" applyBorder="1" applyAlignment="1">
      <alignment horizontal="center" vertical="center" wrapText="1"/>
    </xf>
    <xf numFmtId="0" fontId="4" fillId="22" borderId="23" xfId="0" applyFont="1" applyFill="1" applyBorder="1" applyAlignment="1">
      <alignment horizontal="center" vertical="center" wrapText="1"/>
    </xf>
    <xf numFmtId="0" fontId="4" fillId="22" borderId="24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21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M55"/>
  <sheetViews>
    <sheetView tabSelected="1" view="pageBreakPreview" zoomScale="85" zoomScaleNormal="88" zoomScaleSheetLayoutView="85" zoomScalePageLayoutView="0" workbookViewId="0" topLeftCell="E9">
      <selection activeCell="L8" sqref="L8:L17"/>
    </sheetView>
  </sheetViews>
  <sheetFormatPr defaultColWidth="11.421875" defaultRowHeight="12.75"/>
  <cols>
    <col min="1" max="1" width="20.57421875" style="6" customWidth="1"/>
    <col min="2" max="2" width="26.00390625" style="6" customWidth="1"/>
    <col min="3" max="3" width="29.140625" style="6" customWidth="1"/>
    <col min="4" max="4" width="32.140625" style="6" customWidth="1"/>
    <col min="5" max="5" width="21.57421875" style="6" customWidth="1"/>
    <col min="6" max="6" width="15.00390625" style="6" customWidth="1"/>
    <col min="7" max="7" width="26.140625" style="6" customWidth="1"/>
    <col min="8" max="8" width="16.8515625" style="6" customWidth="1"/>
    <col min="9" max="9" width="16.7109375" style="6" customWidth="1"/>
    <col min="10" max="10" width="13.57421875" style="6" customWidth="1"/>
    <col min="11" max="11" width="16.7109375" style="6" bestFit="1" customWidth="1"/>
    <col min="12" max="12" width="21.28125" style="6" customWidth="1"/>
    <col min="13" max="16384" width="11.421875" style="6" customWidth="1"/>
  </cols>
  <sheetData>
    <row r="1" spans="1:6" ht="15.75">
      <c r="A1" s="68" t="s">
        <v>78</v>
      </c>
      <c r="B1" s="69"/>
      <c r="C1" s="70"/>
      <c r="D1" s="5"/>
      <c r="E1" s="5"/>
      <c r="F1" s="5"/>
    </row>
    <row r="2" spans="1:65" s="8" customFormat="1" ht="15.75">
      <c r="A2" s="35" t="s">
        <v>2</v>
      </c>
      <c r="B2" s="36"/>
      <c r="C2" s="3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8" customFormat="1" ht="15.75">
      <c r="A3" s="71" t="s">
        <v>3</v>
      </c>
      <c r="B3" s="72"/>
      <c r="C3" s="73"/>
      <c r="D3" s="9"/>
      <c r="E3" s="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8" customFormat="1" ht="12">
      <c r="A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10" customFormat="1" ht="12.75">
      <c r="A5" s="78" t="s">
        <v>56</v>
      </c>
      <c r="B5" s="81" t="s">
        <v>55</v>
      </c>
      <c r="C5" s="81" t="s">
        <v>1</v>
      </c>
      <c r="D5" s="74" t="s">
        <v>67</v>
      </c>
      <c r="E5" s="75"/>
      <c r="F5" s="65" t="s">
        <v>68</v>
      </c>
      <c r="G5" s="67" t="s">
        <v>69</v>
      </c>
      <c r="H5" s="67" t="s">
        <v>70</v>
      </c>
      <c r="I5" s="67"/>
      <c r="J5" s="67"/>
      <c r="K5" s="67"/>
      <c r="L5" s="64" t="s">
        <v>71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10" customFormat="1" ht="12.75">
      <c r="A6" s="79"/>
      <c r="B6" s="81"/>
      <c r="C6" s="78"/>
      <c r="D6" s="76"/>
      <c r="E6" s="77"/>
      <c r="F6" s="65"/>
      <c r="G6" s="67"/>
      <c r="H6" s="65" t="s">
        <v>72</v>
      </c>
      <c r="I6" s="66" t="s">
        <v>73</v>
      </c>
      <c r="J6" s="66"/>
      <c r="K6" s="65" t="s">
        <v>74</v>
      </c>
      <c r="L6" s="6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10" customFormat="1" ht="24">
      <c r="A7" s="80"/>
      <c r="B7" s="81"/>
      <c r="C7" s="78"/>
      <c r="D7" s="11" t="s">
        <v>75</v>
      </c>
      <c r="E7" s="11" t="s">
        <v>0</v>
      </c>
      <c r="F7" s="65"/>
      <c r="G7" s="67"/>
      <c r="H7" s="65"/>
      <c r="I7" s="19" t="s">
        <v>76</v>
      </c>
      <c r="J7" s="20" t="s">
        <v>77</v>
      </c>
      <c r="K7" s="65"/>
      <c r="L7" s="64"/>
      <c r="M7" s="6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</row>
    <row r="8" spans="1:65" s="8" customFormat="1" ht="45" customHeight="1">
      <c r="A8" s="56" t="s">
        <v>61</v>
      </c>
      <c r="B8" s="56" t="s">
        <v>62</v>
      </c>
      <c r="C8" s="13" t="s">
        <v>45</v>
      </c>
      <c r="D8" s="17" t="s">
        <v>4</v>
      </c>
      <c r="E8" s="17" t="s">
        <v>5</v>
      </c>
      <c r="F8" s="1" t="s">
        <v>39</v>
      </c>
      <c r="G8" s="38" t="s">
        <v>92</v>
      </c>
      <c r="H8" s="48">
        <v>1190000000</v>
      </c>
      <c r="I8" s="48">
        <v>1500000000</v>
      </c>
      <c r="J8" s="61" t="s">
        <v>90</v>
      </c>
      <c r="K8" s="48">
        <f>I8+H8</f>
        <v>2690000000</v>
      </c>
      <c r="L8" s="38" t="s">
        <v>79</v>
      </c>
      <c r="M8" s="6"/>
      <c r="N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s="8" customFormat="1" ht="25.5" customHeight="1">
      <c r="A9" s="57"/>
      <c r="B9" s="57"/>
      <c r="C9" s="13" t="s">
        <v>46</v>
      </c>
      <c r="D9" s="17" t="s">
        <v>6</v>
      </c>
      <c r="E9" s="17" t="s">
        <v>7</v>
      </c>
      <c r="F9" s="1" t="s">
        <v>40</v>
      </c>
      <c r="G9" s="83"/>
      <c r="H9" s="63"/>
      <c r="I9" s="63"/>
      <c r="J9" s="62"/>
      <c r="K9" s="63"/>
      <c r="L9" s="83"/>
      <c r="M9" s="6"/>
      <c r="N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s="8" customFormat="1" ht="38.25">
      <c r="A10" s="57"/>
      <c r="B10" s="57"/>
      <c r="C10" s="13" t="s">
        <v>80</v>
      </c>
      <c r="D10" s="17" t="s">
        <v>12</v>
      </c>
      <c r="E10" s="17" t="s">
        <v>13</v>
      </c>
      <c r="F10" s="1">
        <f>308*100000/394074</f>
        <v>78.15790942817847</v>
      </c>
      <c r="G10" s="83"/>
      <c r="H10" s="63"/>
      <c r="I10" s="63"/>
      <c r="J10" s="62"/>
      <c r="K10" s="63"/>
      <c r="L10" s="83"/>
      <c r="M10" s="6"/>
      <c r="N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8" customFormat="1" ht="38.25">
      <c r="A11" s="57"/>
      <c r="B11" s="57"/>
      <c r="C11" s="59" t="s">
        <v>81</v>
      </c>
      <c r="D11" s="41" t="s">
        <v>14</v>
      </c>
      <c r="E11" s="17" t="s">
        <v>15</v>
      </c>
      <c r="F11" s="1">
        <f>82*100000/394074</f>
        <v>20.80827458802154</v>
      </c>
      <c r="G11" s="83"/>
      <c r="H11" s="63"/>
      <c r="I11" s="63"/>
      <c r="J11" s="62"/>
      <c r="K11" s="63"/>
      <c r="L11" s="83"/>
      <c r="M11" s="6"/>
      <c r="N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s="8" customFormat="1" ht="38.25">
      <c r="A12" s="57"/>
      <c r="B12" s="57"/>
      <c r="C12" s="60"/>
      <c r="D12" s="41"/>
      <c r="E12" s="17" t="s">
        <v>16</v>
      </c>
      <c r="F12" s="1">
        <f>89*100000/394074</f>
        <v>22.584590711389232</v>
      </c>
      <c r="G12" s="83"/>
      <c r="H12" s="63"/>
      <c r="I12" s="63"/>
      <c r="J12" s="62"/>
      <c r="K12" s="63"/>
      <c r="L12" s="83"/>
      <c r="M12" s="6"/>
      <c r="N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s="8" customFormat="1" ht="38.25">
      <c r="A13" s="57"/>
      <c r="B13" s="57"/>
      <c r="C13" s="59" t="s">
        <v>82</v>
      </c>
      <c r="D13" s="41" t="s">
        <v>17</v>
      </c>
      <c r="E13" s="17" t="s">
        <v>18</v>
      </c>
      <c r="F13" s="1">
        <f>134*100000/394074</f>
        <v>34.00376579018154</v>
      </c>
      <c r="G13" s="83"/>
      <c r="H13" s="63"/>
      <c r="I13" s="63"/>
      <c r="J13" s="62"/>
      <c r="K13" s="63"/>
      <c r="L13" s="83"/>
      <c r="M13" s="6"/>
      <c r="N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s="8" customFormat="1" ht="38.25">
      <c r="A14" s="57"/>
      <c r="B14" s="57"/>
      <c r="C14" s="85"/>
      <c r="D14" s="41"/>
      <c r="E14" s="17" t="s">
        <v>19</v>
      </c>
      <c r="F14" s="1">
        <f>137*100000/394074</f>
        <v>34.76504412876769</v>
      </c>
      <c r="G14" s="86" t="s">
        <v>102</v>
      </c>
      <c r="H14" s="47">
        <v>50000000</v>
      </c>
      <c r="I14" s="47"/>
      <c r="J14" s="47"/>
      <c r="K14" s="47">
        <f>I14+H14</f>
        <v>50000000</v>
      </c>
      <c r="L14" s="83"/>
      <c r="M14" s="6"/>
      <c r="N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s="8" customFormat="1" ht="51">
      <c r="A15" s="57"/>
      <c r="B15" s="57"/>
      <c r="C15" s="60"/>
      <c r="D15" s="41"/>
      <c r="E15" s="17" t="s">
        <v>20</v>
      </c>
      <c r="F15" s="1">
        <f>0*100000/394074</f>
        <v>0</v>
      </c>
      <c r="G15" s="86"/>
      <c r="H15" s="47"/>
      <c r="I15" s="47"/>
      <c r="J15" s="47"/>
      <c r="K15" s="47"/>
      <c r="L15" s="83"/>
      <c r="M15" s="6"/>
      <c r="N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s="8" customFormat="1" ht="63.75">
      <c r="A16" s="57"/>
      <c r="B16" s="57"/>
      <c r="C16" s="59" t="s">
        <v>83</v>
      </c>
      <c r="D16" s="41" t="s">
        <v>28</v>
      </c>
      <c r="E16" s="17" t="s">
        <v>29</v>
      </c>
      <c r="F16" s="2">
        <v>0.4</v>
      </c>
      <c r="G16" s="86"/>
      <c r="H16" s="47"/>
      <c r="I16" s="47"/>
      <c r="J16" s="47"/>
      <c r="K16" s="47"/>
      <c r="L16" s="83"/>
      <c r="M16" s="6"/>
      <c r="N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s="8" customFormat="1" ht="51">
      <c r="A17" s="57"/>
      <c r="B17" s="57"/>
      <c r="C17" s="60"/>
      <c r="D17" s="41"/>
      <c r="E17" s="17" t="s">
        <v>30</v>
      </c>
      <c r="F17" s="3">
        <v>16</v>
      </c>
      <c r="G17" s="86"/>
      <c r="H17" s="47"/>
      <c r="I17" s="47"/>
      <c r="J17" s="47"/>
      <c r="K17" s="47"/>
      <c r="L17" s="39"/>
      <c r="M17" s="6"/>
      <c r="N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8" customFormat="1" ht="60.75">
      <c r="A18" s="57"/>
      <c r="B18" s="57"/>
      <c r="C18" s="13" t="s">
        <v>47</v>
      </c>
      <c r="D18" s="17" t="s">
        <v>8</v>
      </c>
      <c r="E18" s="17" t="s">
        <v>9</v>
      </c>
      <c r="F18" s="1" t="s">
        <v>41</v>
      </c>
      <c r="G18" s="24" t="s">
        <v>94</v>
      </c>
      <c r="H18" s="23">
        <v>40000000</v>
      </c>
      <c r="I18" s="23"/>
      <c r="J18" s="23"/>
      <c r="K18" s="23">
        <f>I18+H18</f>
        <v>40000000</v>
      </c>
      <c r="L18" s="22" t="s">
        <v>79</v>
      </c>
      <c r="M18" s="6"/>
      <c r="N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8" customFormat="1" ht="91.5">
      <c r="A19" s="57"/>
      <c r="B19" s="57"/>
      <c r="C19" s="26" t="s">
        <v>48</v>
      </c>
      <c r="D19" s="27" t="s">
        <v>10</v>
      </c>
      <c r="E19" s="27" t="s">
        <v>11</v>
      </c>
      <c r="F19" s="28" t="s">
        <v>42</v>
      </c>
      <c r="G19" s="24" t="s">
        <v>98</v>
      </c>
      <c r="H19" s="23">
        <v>15000000</v>
      </c>
      <c r="I19" s="23"/>
      <c r="J19" s="23"/>
      <c r="K19" s="23">
        <f>I19+H19</f>
        <v>15000000</v>
      </c>
      <c r="L19" s="22" t="s">
        <v>79</v>
      </c>
      <c r="M19" s="6"/>
      <c r="N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s="8" customFormat="1" ht="90.75">
      <c r="A20" s="57"/>
      <c r="B20" s="57"/>
      <c r="C20" s="13" t="s">
        <v>60</v>
      </c>
      <c r="D20" s="17" t="s">
        <v>57</v>
      </c>
      <c r="E20" s="17" t="s">
        <v>58</v>
      </c>
      <c r="F20" s="1" t="s">
        <v>59</v>
      </c>
      <c r="G20" s="24" t="s">
        <v>95</v>
      </c>
      <c r="H20" s="23">
        <v>70000000</v>
      </c>
      <c r="I20" s="23"/>
      <c r="J20" s="23"/>
      <c r="K20" s="23">
        <f>I20+H20</f>
        <v>70000000</v>
      </c>
      <c r="L20" s="22" t="s">
        <v>79</v>
      </c>
      <c r="M20" s="6"/>
      <c r="N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12" ht="63.75" customHeight="1">
      <c r="A21" s="57"/>
      <c r="B21" s="57"/>
      <c r="C21" s="84" t="s">
        <v>52</v>
      </c>
      <c r="D21" s="17" t="s">
        <v>21</v>
      </c>
      <c r="E21" s="17" t="s">
        <v>22</v>
      </c>
      <c r="F21" s="1">
        <v>10</v>
      </c>
      <c r="G21" s="42" t="s">
        <v>96</v>
      </c>
      <c r="H21" s="38" t="s">
        <v>97</v>
      </c>
      <c r="I21" s="38"/>
      <c r="J21" s="38"/>
      <c r="K21" s="38" t="str">
        <f>H21</f>
        <v>243.540.000
</v>
      </c>
      <c r="L21" s="38" t="s">
        <v>79</v>
      </c>
    </row>
    <row r="22" spans="1:12" ht="63.75">
      <c r="A22" s="57"/>
      <c r="B22" s="57"/>
      <c r="C22" s="84"/>
      <c r="D22" s="17" t="s">
        <v>23</v>
      </c>
      <c r="E22" s="17" t="s">
        <v>24</v>
      </c>
      <c r="F22" s="1">
        <v>12</v>
      </c>
      <c r="G22" s="82"/>
      <c r="H22" s="83"/>
      <c r="I22" s="83"/>
      <c r="J22" s="83"/>
      <c r="K22" s="83"/>
      <c r="L22" s="83"/>
    </row>
    <row r="23" spans="1:12" ht="89.25">
      <c r="A23" s="57"/>
      <c r="B23" s="57"/>
      <c r="C23" s="18" t="s">
        <v>53</v>
      </c>
      <c r="D23" s="17" t="s">
        <v>25</v>
      </c>
      <c r="E23" s="17" t="s">
        <v>26</v>
      </c>
      <c r="F23" s="1">
        <v>10</v>
      </c>
      <c r="G23" s="82"/>
      <c r="H23" s="83"/>
      <c r="I23" s="83"/>
      <c r="J23" s="83"/>
      <c r="K23" s="83"/>
      <c r="L23" s="83"/>
    </row>
    <row r="24" spans="1:12" ht="166.5">
      <c r="A24" s="57"/>
      <c r="B24" s="57"/>
      <c r="C24" s="18" t="s">
        <v>54</v>
      </c>
      <c r="D24" s="17" t="s">
        <v>27</v>
      </c>
      <c r="E24" s="17" t="s">
        <v>101</v>
      </c>
      <c r="F24" s="1">
        <v>1</v>
      </c>
      <c r="G24" s="24" t="s">
        <v>100</v>
      </c>
      <c r="H24" s="23">
        <v>31412012</v>
      </c>
      <c r="I24" s="23"/>
      <c r="J24" s="23"/>
      <c r="K24" s="23">
        <f>I24+H24</f>
        <v>31412012</v>
      </c>
      <c r="L24" s="22" t="s">
        <v>79</v>
      </c>
    </row>
    <row r="25" spans="1:12" ht="75.75">
      <c r="A25" s="57"/>
      <c r="B25" s="57"/>
      <c r="C25" s="59" t="s">
        <v>49</v>
      </c>
      <c r="D25" s="50" t="s">
        <v>31</v>
      </c>
      <c r="E25" s="17" t="s">
        <v>32</v>
      </c>
      <c r="F25" s="3">
        <v>3</v>
      </c>
      <c r="G25" s="24" t="s">
        <v>99</v>
      </c>
      <c r="H25" s="25">
        <v>45000000</v>
      </c>
      <c r="I25" s="23"/>
      <c r="J25" s="23"/>
      <c r="K25" s="23">
        <f>I25+H25</f>
        <v>45000000</v>
      </c>
      <c r="L25" s="22" t="s">
        <v>79</v>
      </c>
    </row>
    <row r="26" spans="1:12" ht="76.5">
      <c r="A26" s="57"/>
      <c r="B26" s="57"/>
      <c r="C26" s="85"/>
      <c r="D26" s="51"/>
      <c r="E26" s="17" t="s">
        <v>89</v>
      </c>
      <c r="F26" s="3">
        <v>8500</v>
      </c>
      <c r="G26" s="53" t="s">
        <v>91</v>
      </c>
      <c r="H26" s="47">
        <v>100000000</v>
      </c>
      <c r="I26" s="47"/>
      <c r="J26" s="47"/>
      <c r="K26" s="48">
        <f>I26+H26</f>
        <v>100000000</v>
      </c>
      <c r="L26" s="38" t="s">
        <v>84</v>
      </c>
    </row>
    <row r="27" spans="1:12" ht="63.75">
      <c r="A27" s="57"/>
      <c r="B27" s="57"/>
      <c r="C27" s="60"/>
      <c r="D27" s="52"/>
      <c r="E27" s="17" t="s">
        <v>85</v>
      </c>
      <c r="F27" s="3">
        <v>1691</v>
      </c>
      <c r="G27" s="53"/>
      <c r="H27" s="47"/>
      <c r="I27" s="47"/>
      <c r="J27" s="47"/>
      <c r="K27" s="49"/>
      <c r="L27" s="39"/>
    </row>
    <row r="28" spans="1:12" ht="25.5">
      <c r="A28" s="57"/>
      <c r="B28" s="57"/>
      <c r="C28" s="40" t="s">
        <v>50</v>
      </c>
      <c r="D28" s="41" t="s">
        <v>33</v>
      </c>
      <c r="E28" s="17" t="s">
        <v>34</v>
      </c>
      <c r="F28" s="3">
        <v>0</v>
      </c>
      <c r="G28" s="24"/>
      <c r="H28" s="23"/>
      <c r="I28" s="23"/>
      <c r="J28" s="23"/>
      <c r="K28" s="23">
        <f>I28+H28</f>
        <v>0</v>
      </c>
      <c r="L28" s="22"/>
    </row>
    <row r="29" spans="1:12" ht="60">
      <c r="A29" s="57"/>
      <c r="B29" s="57"/>
      <c r="C29" s="40"/>
      <c r="D29" s="41"/>
      <c r="E29" s="17" t="s">
        <v>35</v>
      </c>
      <c r="F29" s="3">
        <v>2</v>
      </c>
      <c r="G29" s="24" t="s">
        <v>88</v>
      </c>
      <c r="H29" s="25">
        <v>220000000</v>
      </c>
      <c r="I29" s="23"/>
      <c r="J29" s="23"/>
      <c r="K29" s="23">
        <f>I29+H29</f>
        <v>220000000</v>
      </c>
      <c r="L29" s="22" t="s">
        <v>86</v>
      </c>
    </row>
    <row r="30" spans="1:12" ht="37.5" customHeight="1">
      <c r="A30" s="57"/>
      <c r="B30" s="57"/>
      <c r="C30" s="40" t="s">
        <v>51</v>
      </c>
      <c r="D30" s="41" t="s">
        <v>36</v>
      </c>
      <c r="E30" s="17" t="s">
        <v>37</v>
      </c>
      <c r="F30" s="1" t="s">
        <v>43</v>
      </c>
      <c r="G30" s="42" t="s">
        <v>93</v>
      </c>
      <c r="H30" s="44">
        <v>45000000</v>
      </c>
      <c r="I30" s="23"/>
      <c r="J30" s="23"/>
      <c r="K30" s="23">
        <f>I30+H30</f>
        <v>45000000</v>
      </c>
      <c r="L30" s="38" t="s">
        <v>87</v>
      </c>
    </row>
    <row r="31" spans="1:12" ht="35.25" customHeight="1" thickBot="1">
      <c r="A31" s="58"/>
      <c r="B31" s="58"/>
      <c r="C31" s="40"/>
      <c r="D31" s="41"/>
      <c r="E31" s="17" t="s">
        <v>38</v>
      </c>
      <c r="F31" s="4" t="s">
        <v>44</v>
      </c>
      <c r="G31" s="43"/>
      <c r="H31" s="45"/>
      <c r="I31" s="23"/>
      <c r="J31" s="23"/>
      <c r="K31" s="23">
        <f>I31+H31</f>
        <v>0</v>
      </c>
      <c r="L31" s="39"/>
    </row>
    <row r="32" spans="1:12" s="15" customFormat="1" ht="16.5" thickBot="1">
      <c r="A32" s="54" t="s">
        <v>63</v>
      </c>
      <c r="B32" s="55"/>
      <c r="C32" s="55"/>
      <c r="D32" s="55"/>
      <c r="E32" s="55"/>
      <c r="F32" s="55"/>
      <c r="G32" s="55"/>
      <c r="H32" s="16">
        <f>SUM(H8:H31)</f>
        <v>1806412012</v>
      </c>
      <c r="I32" s="16">
        <f>SUM(I8:I31)</f>
        <v>1500000000</v>
      </c>
      <c r="J32" s="16"/>
      <c r="K32" s="16">
        <f>SUM(K8:K31)</f>
        <v>3306412012</v>
      </c>
      <c r="L32" s="14"/>
    </row>
    <row r="33" ht="12.75">
      <c r="H33" s="29">
        <v>2100000000</v>
      </c>
    </row>
    <row r="34" spans="1:8" ht="15" customHeight="1">
      <c r="A34" s="46" t="s">
        <v>64</v>
      </c>
      <c r="B34" s="30"/>
      <c r="C34" s="31"/>
      <c r="H34" s="21"/>
    </row>
    <row r="35" spans="1:3" ht="15" customHeight="1">
      <c r="A35" s="35" t="s">
        <v>66</v>
      </c>
      <c r="B35" s="36"/>
      <c r="C35" s="37"/>
    </row>
    <row r="36" spans="1:8" ht="15" customHeight="1">
      <c r="A36" s="32" t="s">
        <v>65</v>
      </c>
      <c r="B36" s="33"/>
      <c r="C36" s="34"/>
      <c r="H36" s="21"/>
    </row>
    <row r="38" ht="12.75">
      <c r="D38" s="12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  <row r="50" ht="12.75">
      <c r="D50" s="12"/>
    </row>
    <row r="51" ht="12.75">
      <c r="D51" s="12"/>
    </row>
    <row r="52" ht="12.75">
      <c r="D52" s="12"/>
    </row>
    <row r="53" ht="12.75">
      <c r="D53" s="12"/>
    </row>
    <row r="54" ht="12.75">
      <c r="D54" s="12"/>
    </row>
    <row r="55" ht="12.75">
      <c r="D55" s="12"/>
    </row>
  </sheetData>
  <sheetProtection/>
  <mergeCells count="59">
    <mergeCell ref="L21:L23"/>
    <mergeCell ref="K21:K23"/>
    <mergeCell ref="G8:G13"/>
    <mergeCell ref="H8:H13"/>
    <mergeCell ref="I8:I13"/>
    <mergeCell ref="J8:J13"/>
    <mergeCell ref="K8:K13"/>
    <mergeCell ref="G14:G17"/>
    <mergeCell ref="H14:H17"/>
    <mergeCell ref="I14:I17"/>
    <mergeCell ref="J21:J23"/>
    <mergeCell ref="I26:I27"/>
    <mergeCell ref="J14:J17"/>
    <mergeCell ref="K14:K17"/>
    <mergeCell ref="G21:G23"/>
    <mergeCell ref="H21:H23"/>
    <mergeCell ref="I21:I23"/>
    <mergeCell ref="B8:B31"/>
    <mergeCell ref="C21:C22"/>
    <mergeCell ref="C25:C27"/>
    <mergeCell ref="C11:C12"/>
    <mergeCell ref="D11:D12"/>
    <mergeCell ref="C13:C15"/>
    <mergeCell ref="A1:C1"/>
    <mergeCell ref="A2:C2"/>
    <mergeCell ref="A3:C3"/>
    <mergeCell ref="G5:G7"/>
    <mergeCell ref="D5:E6"/>
    <mergeCell ref="F5:F7"/>
    <mergeCell ref="A5:A7"/>
    <mergeCell ref="C5:C7"/>
    <mergeCell ref="B5:B7"/>
    <mergeCell ref="D16:D17"/>
    <mergeCell ref="L5:L7"/>
    <mergeCell ref="H6:H7"/>
    <mergeCell ref="I6:J6"/>
    <mergeCell ref="K6:K7"/>
    <mergeCell ref="H5:K5"/>
    <mergeCell ref="L8:L17"/>
    <mergeCell ref="A34:C34"/>
    <mergeCell ref="J26:J27"/>
    <mergeCell ref="K26:K27"/>
    <mergeCell ref="D25:D27"/>
    <mergeCell ref="G26:G27"/>
    <mergeCell ref="H26:H27"/>
    <mergeCell ref="A32:G32"/>
    <mergeCell ref="A8:A31"/>
    <mergeCell ref="D13:D15"/>
    <mergeCell ref="C16:C17"/>
    <mergeCell ref="A36:C36"/>
    <mergeCell ref="A35:C35"/>
    <mergeCell ref="L26:L27"/>
    <mergeCell ref="C28:C29"/>
    <mergeCell ref="D28:D29"/>
    <mergeCell ref="C30:C31"/>
    <mergeCell ref="D30:D31"/>
    <mergeCell ref="G30:G31"/>
    <mergeCell ref="H30:H31"/>
    <mergeCell ref="L30:L31"/>
  </mergeCells>
  <printOptions horizontalCentered="1"/>
  <pageMargins left="0.1968503937007874" right="0.1968503937007874" top="0.81" bottom="0.31496062992125984" header="0" footer="0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2008-11-25T14:12:53Z</cp:lastPrinted>
  <dcterms:created xsi:type="dcterms:W3CDTF">2005-09-30T21:17:52Z</dcterms:created>
  <dcterms:modified xsi:type="dcterms:W3CDTF">2009-09-14T22:00:28Z</dcterms:modified>
  <cp:category/>
  <cp:version/>
  <cp:contentType/>
  <cp:contentStatus/>
</cp:coreProperties>
</file>