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728" firstSheet="4" activeTab="4"/>
  </bookViews>
  <sheets>
    <sheet name="PPR09 Infraestructura deporte" sheetId="1" r:id="rId1"/>
    <sheet name="PPR09 Pasto autentico contemp" sheetId="2" r:id="rId2"/>
    <sheet name="PPR09 Cultura Ciudadana" sheetId="3" r:id="rId3"/>
    <sheet name="PPR09 Carnaval negros y blancos" sheetId="4" r:id="rId4"/>
    <sheet name="PPR09 Pasto activo" sheetId="5" r:id="rId5"/>
    <sheet name="PLAN PLURIANUAL INVERSIONES" sheetId="6" r:id="rId6"/>
    <sheet name="FUENTES DE FINANCIACION PLAN" sheetId="7" r:id="rId7"/>
  </sheets>
  <definedNames/>
  <calcPr fullCalcOnLoad="1"/>
</workbook>
</file>

<file path=xl/sharedStrings.xml><?xml version="1.0" encoding="utf-8"?>
<sst xmlns="http://schemas.openxmlformats.org/spreadsheetml/2006/main" count="763" uniqueCount="284">
  <si>
    <t>PLAN DE DESARROLLO  QUEREMOS MAS PODEMOS MAS 2008-2011</t>
  </si>
  <si>
    <t>Nombre Indicador</t>
  </si>
  <si>
    <t xml:space="preserve">Línea de intervención
</t>
  </si>
  <si>
    <t>PROGRAMA INFRAESTRUCTURA PARA EL DEPORTE Y LA RECREACION</t>
  </si>
  <si>
    <t>EJE ESTRATEGICO CULTURA Y DEPORTE</t>
  </si>
  <si>
    <t>PROGRAMA PASTO AUTENTICO Y CONTEMPORANEO</t>
  </si>
  <si>
    <t>Realizaremos el mejoramiento y mantenimiento en 19.300 m2 de la Unidad Deportiva Recreativa y Ambiental de Obonuco UDRA en escenarios como la pista atlética, la de ruta, de bicicross, el laguito y  demás zonas de permanencia y circulación.</t>
  </si>
  <si>
    <t>Metros cuadrados  mejorados  y con mantenimiento de la Unidad Deportiva Recreativa y Ambiental de Obonuco.</t>
  </si>
  <si>
    <t xml:space="preserve">Se construirá en un 100% la Unidad deportiva, Recreativa y Cultural de Catambuco con un área total de 8.400 m2 </t>
  </si>
  <si>
    <t>Porcentaje de construcción de la Unidad deportiva, Recreativa y Cultural de Catambuco</t>
  </si>
  <si>
    <t>Se mantendrá, mejorará y/o construirá 8.700 m2 de escenarios deportivos rurales</t>
  </si>
  <si>
    <t>Metros cuadrados  construidos, mejorados y/o con mantenimiento de escenarios deportivos rurales</t>
  </si>
  <si>
    <t>Se mantendrá, mejorará y/o construirá 20.600 m2 de escenarios deportivos Urbanos</t>
  </si>
  <si>
    <t>Metros cuadrados  construidos, mejorados y/o con mantenimiento de escenarios deportivos urbanos.</t>
  </si>
  <si>
    <t>Se dotara construirá, mantendrá  y mejorará 11.200 metros cuadrados de escenarios deportivos y recreativos de cobertura comunal como la loma del Centenario, loma de Praga, Parque Lineal Quebrada Guachucal, piscina de Aranda, entre otros.</t>
  </si>
  <si>
    <t>Metros cuadrados  construidos, con mantenimiento, mejorados  y dotados de escenarios  deportivos y recreativos de cobertura comunal como la loma del Centenario, loma de Praga, Parque Lineal Quebrada Guachucal, piscina de Aranda, entre otros.</t>
  </si>
  <si>
    <t>Mejorar la oferta de espacios e infraestructura para el fomento de la educación física, la recreación, el deporte y uso adecuado de tiempo libre.</t>
  </si>
  <si>
    <t>Mejoramiento de la unidad deportiva y recreativa UDRA</t>
  </si>
  <si>
    <t>Mejoramiento de la unidad deportiva, recreativa y cultural de Catambuco</t>
  </si>
  <si>
    <t>Mantenimiento, mejoramiento y/o construcción de escenarios deportivos rurales.</t>
  </si>
  <si>
    <t>Mantenimiento, mejoramiento y/o construcción de escenarios deportivos urbanos</t>
  </si>
  <si>
    <t>Construcción, dotación y terminación de escenarios deportivos, recreativos y ambientales de cobertura comunal</t>
  </si>
  <si>
    <t>Formular  e implementar un Plan estratégico Municipal de Cultura participativo, sostenible, coherente y consecuente con las realidades potenciales y las diferentes  expresiones artísticas del Municipio y la región.</t>
  </si>
  <si>
    <t xml:space="preserve">Ampliar, organizar y fortalecer establecimientos e instituciones para la formación artístico cultural </t>
  </si>
  <si>
    <t>Impulsar y fortalecer integralmente procesos masivos artísticos y culturales en marcha, sostenibles y que trasciendan lo local, Departamental, y Nacional</t>
  </si>
  <si>
    <t>Promover y estimular la investigación étnica en torno a la memoria y saberes tradicionales.</t>
  </si>
  <si>
    <t>Construcción y/o mejoramiento de moradas y centros culturales en el municipio de Pasto</t>
  </si>
  <si>
    <t>Diseñar e implementar estrategia de medios de comunicación al servicio de la Cultura.</t>
  </si>
  <si>
    <t xml:space="preserve">Diseñar propuesta de bibliotecas públicas y programas de lectura en las diferentes moradas del municipio. </t>
  </si>
  <si>
    <t>Abrir convocatoria de estímulos a creadores artísticos y culturales.</t>
  </si>
  <si>
    <t>Realizar y apoyar encuentros y procesos artísticos y culturales con énfasis en lo alternativo y contemporáneo.</t>
  </si>
  <si>
    <t>Fortalecer el Concurso de Música Campesina.</t>
  </si>
  <si>
    <r>
      <t xml:space="preserve">Elaborar cartografía cultural </t>
    </r>
    <r>
      <rPr>
        <sz val="10"/>
        <color indexed="8"/>
        <rFont val="Arial"/>
        <family val="2"/>
      </rPr>
      <t>e histórica</t>
    </r>
    <r>
      <rPr>
        <sz val="10"/>
        <rFont val="Arial"/>
        <family val="2"/>
      </rPr>
      <t xml:space="preserve"> del municipio de Pasto. </t>
    </r>
  </si>
  <si>
    <t>Exaltar  a cultores, artistas y/o artesanos destacados del Municipio.</t>
  </si>
  <si>
    <t>Apoyar proyectos culturales para minorías étnicas y de género, población LGBT desplazada y en proceso de reintegración.</t>
  </si>
  <si>
    <t>Fortalecer las fiestas tradicionales de la cultura popular.</t>
  </si>
  <si>
    <t>Implementar recorridos eco-turísticos culturales</t>
  </si>
  <si>
    <t>Publicar, promover y divulgar obras artísticas, literarias, audiovisuales y de investigación.</t>
  </si>
  <si>
    <t xml:space="preserve">Ampliar la inclusión al régimen de seguridad social de cultores, artistas y artesanos. </t>
  </si>
  <si>
    <t xml:space="preserve">Se formulará  e implementará el Plan estratégico Municipal de Cultura participativo, sostenible, coherente y consecuente con las realidades potenciales y la s diferentes  expresiones artisticas del Municipio y la región. </t>
  </si>
  <si>
    <t>Plan estratégico de cultura formulado e implementado de manera participativo, sostenible, coherente y consecuente con las realidades potenciales l y la s diferentes  expresiones artisticas Municipio y la región</t>
  </si>
  <si>
    <t>Se contribuirá a la formación y cualificación de 5000 personas en las escuelas de formación cultural y artística.</t>
  </si>
  <si>
    <t>Personas formadas y cualificadas en las escuelas de formación cultural y artística.</t>
  </si>
  <si>
    <t xml:space="preserve">Se impulsará integralmente 6 procesos masivos culturales y artísticos en marcha, sostenibles y que trasciendan lo local, Departamental, y Nacional. </t>
  </si>
  <si>
    <t>Proceso masivos culturales y artísticos impulsados integralmente.</t>
  </si>
  <si>
    <t>Se promoverá y estimulará 6 investigaciones étnicas en torno a la memoria y saberes tradicionales.</t>
  </si>
  <si>
    <t>Investigaciones en torno a la memoria y saberes tradicionales étnicas promovidas y estimuladas.</t>
  </si>
  <si>
    <t>Se construirá y/o adecuará 4 moradas culturales en el sector urbano y rural y se fortalecerá y dotará el Centro Cultural Pandiaco</t>
  </si>
  <si>
    <t>Moradas culturales en el sector urbano y rural construidas y/o adecuadas</t>
  </si>
  <si>
    <t>Se gestionará, en articulación  con entidades  de carácter público y privado, el mejoramiento de la Concha Acústica Agustín Agualongo.</t>
  </si>
  <si>
    <t>Mejoramiento de la Concha Acustica  Agustín Agualongo gestionando.</t>
  </si>
  <si>
    <t>Se diseñará e implementará 1 estrategia de medios de comunicación al servicio de las Artes y la Cultura.</t>
  </si>
  <si>
    <t>Estrategia de medios de comunicación al servicio del arte y cultura implementada.</t>
  </si>
  <si>
    <t xml:space="preserve">Se diseñará 1 propuesta de bibliotecas públicas y se implementará 1 programa de lectura en 8 moradas del municipio. </t>
  </si>
  <si>
    <t>Moradas culturales que implementan el programa de lectura.</t>
  </si>
  <si>
    <t>Propuesta de bibliotecas públicas diseñando.</t>
  </si>
  <si>
    <t>Se realizará 10 convocatorias de estímulos a creadores artísticos y culturales.</t>
  </si>
  <si>
    <t>Convocatorias de estímulos a creadores artísticos y culturales realizadas</t>
  </si>
  <si>
    <t xml:space="preserve">Se apoyará 20 encuentros artísticos y culturales con énfasis en el arte alternativo y contemporáneo. </t>
  </si>
  <si>
    <t>Encuentros artísticos y culturales con énfasis en el arte alternativo y contemporáneo apoyados.</t>
  </si>
  <si>
    <t>Se realizará 20 procesos  de intercambio Cultural y Artístico que promuevan y fomenten la cultura local en el ámbito global.</t>
  </si>
  <si>
    <t>Procesos de intercambio cultural y artístico que promuevan y fomenten la cultura local en el ámbito global realizados.</t>
  </si>
  <si>
    <t>Se apoyará   anualmente la  participación en eventos  culturales de carácter nacional e internacional de cultores,  artistas   o grupos  culturales pastusos de trayectoria.</t>
  </si>
  <si>
    <t>Cultores,   artistas o grupos  artísticos pastusos de trayectoria apoyados para que participen en eventos culturales de carácter nacional o internacional</t>
  </si>
  <si>
    <t>Se realizará y fortalecerá cuatro Concursos de Música Campesina.</t>
  </si>
  <si>
    <t>Concursos de Música campesina realizados</t>
  </si>
  <si>
    <t xml:space="preserve">Se elaborará 1 documento cartográfico cultural e historica del municipio de Pasto. </t>
  </si>
  <si>
    <t>Documento cartográfico cultural e historica elaborado.</t>
  </si>
  <si>
    <t>Se distinguirá a 8 cultores, artistas y/o artesanos destacados del Municipio.</t>
  </si>
  <si>
    <t>Consultores, artistas y/o artesanas distinguidos</t>
  </si>
  <si>
    <t>Se apoyará 6 proyectos culturales para minorías étnicas y de género, población LGBT, desplazada, en condición de discapacidad y en proceso de reintegración.</t>
  </si>
  <si>
    <t>Proyectos culturales para minorías étnicas y de género, población LGBT, desplazada, en condición de discapacidad y en proceso de reintegración apoyados.</t>
  </si>
  <si>
    <t>Se Fortalecerá 25 fiestas tradicionales de la cultura popular.</t>
  </si>
  <si>
    <t>Fiestas tradicionales de la cultura popular fortalecidos.</t>
  </si>
  <si>
    <t>Se implementará 20 recorridos eco-turísticos culturales.</t>
  </si>
  <si>
    <t>Recorridos eco-turísticos culturales implementados.</t>
  </si>
  <si>
    <t>Se publicará, promoverá y divulgará a través de diferentes medios, 80 obras artísticas, literarias, audiovisuales y de investigación.</t>
  </si>
  <si>
    <t>Obras artísticas, literarias, audiovisuales y de investigación, publicadas, promovidas y divulgadas.</t>
  </si>
  <si>
    <t xml:space="preserve">Se ampliará la inclusión al régimen de seguridad social de 200 cultores, artistas y/o artesanos. </t>
  </si>
  <si>
    <t xml:space="preserve">Cultores, artistas y/o artesanos incluidos en el  sistema de seguridad social. </t>
  </si>
  <si>
    <t>Garantizar procesos de desarrollos culturales sostenibles, participativos y estratégicos para fortalecer la identidad, la ciudadanía, el patrimonio cultural y la autoestima colectiva entendidos desde la diversidad.</t>
  </si>
  <si>
    <t>PROGRAMA</t>
  </si>
  <si>
    <t>TOTAL</t>
  </si>
  <si>
    <t>Convive en Pasto</t>
  </si>
  <si>
    <t>Justicia cercana al ciudadana</t>
  </si>
  <si>
    <t>Pasto seguro</t>
  </si>
  <si>
    <t>TOTAL EJE CONVIVENCIA, JUSTICIA Y SEGURIDAD.</t>
  </si>
  <si>
    <t>Pasto, productivo e innovador</t>
  </si>
  <si>
    <t>Equipamiento municipal.</t>
  </si>
  <si>
    <t>TOTAL EJE COMPETITIVIDAD</t>
  </si>
  <si>
    <t>Vías para la movilidad y accesibilidad rural.</t>
  </si>
  <si>
    <t>Vías para la movilidad y accesibilidad urbana.</t>
  </si>
  <si>
    <t>Vías estratégicas para el Municipio.</t>
  </si>
  <si>
    <t>Sistema estratégico de transporte público colectivo.</t>
  </si>
  <si>
    <t>Movilidad y accesibilidad segura.</t>
  </si>
  <si>
    <t>Espacio público</t>
  </si>
  <si>
    <t>Ordenamiento territorial.</t>
  </si>
  <si>
    <t>TOTAL EJE MOVILIDAD Y ORDENAMIENTO TERRITORIAL.</t>
  </si>
  <si>
    <t>Pasto, educa más.</t>
  </si>
  <si>
    <t>Aseguramiento en salud</t>
  </si>
  <si>
    <t>Prestación de servicios de salud.</t>
  </si>
  <si>
    <t>Salud pública</t>
  </si>
  <si>
    <t>Servicios básicos y complementarios.</t>
  </si>
  <si>
    <t>Nutrición y afecto</t>
  </si>
  <si>
    <t>Equidad de género y derechos humanos.</t>
  </si>
  <si>
    <t>Mujer y participación.</t>
  </si>
  <si>
    <t>Jóvenes en la jugada.</t>
  </si>
  <si>
    <t>Vivienda social.</t>
  </si>
  <si>
    <t>TOTAL EJE EQUIDAD Y HUMANIDAD</t>
  </si>
  <si>
    <t>Gestión integral de cuencas y microcuencas</t>
  </si>
  <si>
    <t>Gestión integral de residuos sólidos</t>
  </si>
  <si>
    <t>Recuperación del río Pasto.</t>
  </si>
  <si>
    <t>Agua y saneamiento básico para el campo.</t>
  </si>
  <si>
    <t>Alcantarillado urbano</t>
  </si>
  <si>
    <t>Ciudad y agua</t>
  </si>
  <si>
    <t>Electrificación rural</t>
  </si>
  <si>
    <t>Alumbrado público</t>
  </si>
  <si>
    <t xml:space="preserve">Programa especial manejo integral del riesgo y convivencia con el volcán Galeras </t>
  </si>
  <si>
    <t>Manejo integral de la gestión del riesgo.</t>
  </si>
  <si>
    <t>TOTAL EJE AMBIENTE, SERVICIOS PÚBLICOS Y GESTION DEL RIESGO.</t>
  </si>
  <si>
    <t>Infraestructura para el deporte y la recreación.</t>
  </si>
  <si>
    <t>Pasto activo</t>
  </si>
  <si>
    <t>Carnaval de Negros y Blancos, patrimonio de todos</t>
  </si>
  <si>
    <t>Pasto auténtico y contemporaneo.</t>
  </si>
  <si>
    <t>Cultura ciudadana</t>
  </si>
  <si>
    <t>TOTAL EJE CULTURA Y DEPORTE</t>
  </si>
  <si>
    <t>Pasto participante</t>
  </si>
  <si>
    <t>Cultura de lo público</t>
  </si>
  <si>
    <t>Hacienda pública.</t>
  </si>
  <si>
    <t>TOTAL EJE PARTICIPACION Y BUEN GOBIERNO.</t>
  </si>
  <si>
    <t>GRAN TOTAL</t>
  </si>
  <si>
    <t>Justicia cercana al ciudadano</t>
  </si>
  <si>
    <t>INVERSION  POR  AÑO (millones de pesos)</t>
  </si>
  <si>
    <t>Pilotaje Presupuesto Por Resultados  DNP - Alcaldia Municipal de Pasto</t>
  </si>
  <si>
    <t>FUENTES DE FINANCIAMIENTO</t>
  </si>
  <si>
    <t>RECURSOS PROPIOS</t>
  </si>
  <si>
    <t>SOBRETASA</t>
  </si>
  <si>
    <t>VENTA DE ACTIVOS</t>
  </si>
  <si>
    <t>RENDIMIENTOS FINANCIEROS.</t>
  </si>
  <si>
    <t>RECURSOS DEL ESTABLECIMIENTO</t>
  </si>
  <si>
    <t>ESTAMPILLA PROCULTURA</t>
  </si>
  <si>
    <t>ESTAMPILLA PROELECTRIFICACION</t>
  </si>
  <si>
    <t>EMPRESAS</t>
  </si>
  <si>
    <t>CREDITOS</t>
  </si>
  <si>
    <t>COFINANCIACION</t>
  </si>
  <si>
    <t>Convive en Paz…to</t>
  </si>
  <si>
    <t xml:space="preserve">                      -   </t>
  </si>
  <si>
    <t xml:space="preserve">                   -   </t>
  </si>
  <si>
    <t xml:space="preserve">                         -   </t>
  </si>
  <si>
    <t xml:space="preserve">                    -   </t>
  </si>
  <si>
    <t xml:space="preserve">                        -   </t>
  </si>
  <si>
    <t xml:space="preserve">                       -   </t>
  </si>
  <si>
    <t xml:space="preserve">                     -   </t>
  </si>
  <si>
    <t>Servicios básicos y complementarios</t>
  </si>
  <si>
    <t xml:space="preserve">Pasto activo </t>
  </si>
  <si>
    <t>Pasto auténtico y contemporáneo.</t>
  </si>
  <si>
    <t>PROGRAMAS</t>
  </si>
  <si>
    <t>SGP</t>
  </si>
  <si>
    <t>TOTAL EJE AMBIENTE, SP Y GESTION DEL RIESGO.</t>
  </si>
  <si>
    <t>PLAN INDICATIVO 2008 -2011 -  Fuentes de Financiamiento</t>
  </si>
  <si>
    <t>PLAN INDICATIVO 2008 -2011  -  Plan Plurianual de Inversiones</t>
  </si>
  <si>
    <t xml:space="preserve">Presupuesto por Resultados. Municipio de Pasto. </t>
  </si>
  <si>
    <t>Departamento Nacional de Planeación DNP.</t>
  </si>
  <si>
    <t>Alcaldía de Pasto - Departamento Administrativo de Planeación.</t>
  </si>
  <si>
    <t>Objetivo del programa</t>
  </si>
  <si>
    <t>Problema a resolver</t>
  </si>
  <si>
    <t>Deficiencia en la infraestructura física de los escenarios deportivos y recreativos urbanos y rurales del Municipio</t>
  </si>
  <si>
    <r>
      <t xml:space="preserve">Escaso nivel de sostenibilidad, participación y apoyo </t>
    </r>
    <r>
      <rPr>
        <sz val="12"/>
        <color indexed="8"/>
        <rFont val="Arial"/>
        <family val="2"/>
      </rPr>
      <t>a</t>
    </r>
    <r>
      <rPr>
        <sz val="12"/>
        <rFont val="Arial"/>
        <family val="2"/>
      </rPr>
      <t xml:space="preserve"> los procesos culturales del Municipio.</t>
    </r>
  </si>
  <si>
    <t xml:space="preserve">Metas Cuatrienio (2008-2011)
</t>
  </si>
  <si>
    <t>META PROGRAMADA 2009</t>
  </si>
  <si>
    <t>PRESPUESTO INICIAL ASIGNADO AL PROGRAMA SEGÚN PDM (Millones)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</si>
  <si>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</si>
  <si>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</si>
  <si>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</si>
  <si>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</si>
  <si>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</si>
  <si>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</si>
  <si>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</si>
  <si>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AVANCE META 2008</t>
  </si>
  <si>
    <t>VALOR</t>
  </si>
  <si>
    <t>NOMBRE FUENTE</t>
  </si>
  <si>
    <t>PRESUPUESTO POR RESULTADOS 2009</t>
  </si>
  <si>
    <t>PROGRAMA CULTURA CIUDADANA</t>
  </si>
  <si>
    <t>Existencia de costumbres, hábitos y comportamientos que no contribuyen al respeto y apropiación  de lo público y a la convivencia  solidaria</t>
  </si>
  <si>
    <t>Fortalecer acciones colectivas  para la apropiación, valoración y respeto de lo público,  convivencia solidaria, valores universales e identidad.</t>
  </si>
  <si>
    <t>Diseñar e implementar un Plan de Cultura Ciudadana.</t>
  </si>
  <si>
    <t>Se diseñará e implementará un Plan de Cultura Ciudadana.</t>
  </si>
  <si>
    <t>Plan de cultura ciudadana diseñado e implementado</t>
  </si>
  <si>
    <t>Constitución de una instancia que oriente, articule, dirija, coordine, ejecute intra e inter institucionalmente el Plan de Cultura Ciudadana.</t>
  </si>
  <si>
    <t>Se conformará la instancia que oriente, articule, dirija, coordine, ejecute intra e inter institucionalmente el Plan de Cultura Ciudadana.</t>
  </si>
  <si>
    <t>Instancia constituida para la orientación, articulación, dirección, coordinación y ejecución del Plan de Cultura Ciudadana.</t>
  </si>
  <si>
    <t>SI</t>
  </si>
  <si>
    <t xml:space="preserve">Levantar la línea de base sobre comportamientos ciudadanos con respecto a  autorregulación, corresponsabilidad y convivencia pacífica. </t>
  </si>
  <si>
    <t>Se construirá la línea de base sobre comportamientos ciudadanos con respecto a  autorregulación, corresponsabilidad y convivencia pacífica.</t>
  </si>
  <si>
    <t>Línea de base sobre comportamientos ciudadanos con respecto a  autorregulación, corresponsabilidad y convivencia pacífica construida.</t>
  </si>
  <si>
    <t>Mejorar los comportamientos ciudadanos con respecto a  autorregulación, corresponsabilidad y convivencia pacífica.</t>
  </si>
  <si>
    <t>Se mejorará en un 15%, según la línea base del 2008, los comportamientos ciudadanos con respecto a  autorregulación, corresponsabilidad y convivencia pacífica.</t>
  </si>
  <si>
    <t>Porcentaje de mejoramiento del comportamiento ciudadanos respecto a  autorregulación, corresponsabilidad y convivencia pacífica.</t>
  </si>
  <si>
    <t>PROGRAMA CARNAVAL DE NEGROS Y BLANCOS</t>
  </si>
  <si>
    <t>Débiles y atomizados procesos de asociatividad, formación y capacitación a cultores y artistas del carnaval. Deficiente reglamentación e infraestructura para la realización del carnaval.</t>
  </si>
  <si>
    <t>Implementar un plan integral de asociatividad,  investigación, desarrollo económico sostenibles y procesos educativos  a cultores, artistas y otros actores organizados   que participan del Carnaval de Negros y Blancos.</t>
  </si>
  <si>
    <t>Implementación de procesos de capacitación artística a los cultores del carnaval para facilitar la cualificación, dar identidad y promoción de los carnavales de Negros y Blancos.</t>
  </si>
  <si>
    <t>Se realizará 20 módulos de capacitación e investigación para artistas y cultores del carnaval.</t>
  </si>
  <si>
    <t>Módulos de capacitación  e investigación para artistas y cultores del carnaval realizados.</t>
  </si>
  <si>
    <t xml:space="preserve">Implementación de la Cátedra Carnaval en las Instituciones Educativas del Municipio </t>
  </si>
  <si>
    <t>Se implementará la Cátedra Carnaval en las Instituciones Educativas del Municipio.</t>
  </si>
  <si>
    <t>Cátedra Carnaval en las Instituciones Educativas del Municipio implementada.</t>
  </si>
  <si>
    <t>Realización de investigaciones que contribuyan al fortalecimiento del carnaval.</t>
  </si>
  <si>
    <t>Se realizará 6 temáticas de investigación relacionadas con el Carnaval.</t>
  </si>
  <si>
    <t>Investigaciones relacionadas con el Carnaval realizadas</t>
  </si>
  <si>
    <t>Conformación de asociaciones con artistas y cultores del carnaval.</t>
  </si>
  <si>
    <t>Se legalizará 10 organizaciones de cultores y artistas del Carnaval.</t>
  </si>
  <si>
    <t>Organizaciones de cultores y artistas del Carnaval legalizadas</t>
  </si>
  <si>
    <t>Implementación de “Moradas Culturales” para las organizaciones de cultores y artistas del carnaval.</t>
  </si>
  <si>
    <t xml:space="preserve">Se implementará 2 sedes permanentes de organizaciones de cultores del carnaval </t>
  </si>
  <si>
    <t>Sedes permanentes de organizaciones de cultores del carnaval implementadas.</t>
  </si>
  <si>
    <t>Gestión para la declaratoria del carnaval de negros y blancos como patrimonio oral e intangible de la humanidad</t>
  </si>
  <si>
    <t>Se gestionará la declaratoria del carnaval de negros y blancos como patrimonio oral e intangible de la humanidad</t>
  </si>
  <si>
    <t>Gestión para la declaratoria del carnaval de negros y blancos como patrimonio oral e intangible de la humanidad realizada.</t>
  </si>
  <si>
    <t>Consolidación del museo y centro de documentación del carnaval.</t>
  </si>
  <si>
    <t>Se reestructurará el Museo del Carnaval y se ampliará el Centro de Documentación.</t>
  </si>
  <si>
    <t>Museo del carnaval reestructurado.</t>
  </si>
  <si>
    <t>Centro de Documentación ampliado.</t>
  </si>
  <si>
    <t>Acondicionar la infraestructura física necesaria para la realización del carnaval</t>
  </si>
  <si>
    <t>Mejoramiento técnico y urbanístico de la Senda del Carnaval y Tablados Populares.</t>
  </si>
  <si>
    <t>Se mejorará la infraestructura física de la Senda del Carnaval (cableado, redes, vallas, vías y andenes)</t>
  </si>
  <si>
    <t>Senda del carnaval mejorada en su  infraestructura física.</t>
  </si>
  <si>
    <t>Evaluación para la ubicación permanente del “Hangar de Carrozas de Carnaval”.</t>
  </si>
  <si>
    <t>Se evaluará y gestionará la construcción de 1 Hangar para  carrozas del carnaval.</t>
  </si>
  <si>
    <t>Evaluación y gestión para la construcción de un Hangar  de carrozas realizada.</t>
  </si>
  <si>
    <t xml:space="preserve">Establecimiento de espacios alternativos para las dinámicas de la cultura de carnaval en el espacio urbano. (tablados, otros) </t>
  </si>
  <si>
    <t>Se adecuará 2 lugares alternos para tablados y eventos de carnaval</t>
  </si>
  <si>
    <t>Lugares alternos para tablados y eventos de carnaval adecuados.</t>
  </si>
  <si>
    <t>Adecuación de mobiliario urbano congruente a las características del Carnaval.</t>
  </si>
  <si>
    <t xml:space="preserve">Se instalará 2 tramos de vallas desmontables. </t>
  </si>
  <si>
    <t>Tramos de vallas desmontables instaladas.</t>
  </si>
  <si>
    <t>Apoyar la organización el Carnaval de Negros y Blancos en la versión correspondiente a cada año de gobierno</t>
  </si>
  <si>
    <t xml:space="preserve">Apoyar en la organización y promoción del Carnaval de Negros y Blancos a nivel regional, nacional e internacional. </t>
  </si>
  <si>
    <t>Se apoyara  la realización de 4 carnavales de Negros y Blancos.</t>
  </si>
  <si>
    <t>Carnavales de Negros y Blancos apoyados  en su realización.</t>
  </si>
  <si>
    <t>PROGRAMA PASTO ACTIVO</t>
  </si>
  <si>
    <t>Ausencia de hábitos deportivos y débil cultura de aprovechamiento y disfrute de los  espacios para la educación física, la recreación, el deporte y uso adecuado del tiempo libre.</t>
  </si>
  <si>
    <t>Promover una adecuada cultura de recreación, deporte y  aprovechamiento del tiempo libre para la población urbana y rural del municipio.</t>
  </si>
  <si>
    <t>Vinculación de niños, niñas y adolescentes en escuelas de formación deportiva en las comunas y corregimientos del Municipio y fortalecimiento de procesos de protección integral.</t>
  </si>
  <si>
    <t>Se vinculará 3.373 niños, niñas y adolescentes del sector rural y, 16.468 del sector urbano a escuelas de formación deportiva.</t>
  </si>
  <si>
    <t>Niños, niñas y adolescente del sector urbano vinculados a escuelas de formación deportiva.</t>
  </si>
  <si>
    <t>Niños, niñas y adolescente del sector  rural vinculados a escuelas de formación deportiva.</t>
  </si>
  <si>
    <t>Vinculación de niños, niñas y jóvenes en situación de discapacidad  a  clubes y escuelas de formación deportiva</t>
  </si>
  <si>
    <t>Se integrará 420 niños, niñas y adolescentes en situación de discapacidad a clubes y escuelas de formación deportiva.</t>
  </si>
  <si>
    <t>Niños, niñas y adolescentes en situación de discapacidad integrados a clubes y escuelas de formación deportiva.</t>
  </si>
  <si>
    <t>Organización y realización de juegos entre instituciones  educativas.</t>
  </si>
  <si>
    <t>Se  vinculará 13.071 estudiantes  de preescolar,  primaria y secundaria a campeonatos deportivos entre instituciones educativas del municipio</t>
  </si>
  <si>
    <t>Estudiantes  de preescolar,  primaria y secundaria vinculados a campeonatos deportivos.</t>
  </si>
  <si>
    <t>Institucionalización de la jornada dominical de ciclorecreovía.</t>
  </si>
  <si>
    <t>Se vinculará a  78.500 personas a la jornada dominical  de ciclorecreovía.</t>
  </si>
  <si>
    <t>Personas vinculadas a la jornada dominical  de ciclorecreovía.</t>
  </si>
  <si>
    <t>Realización anual de campeonatos deportivos a nivel de comunas.</t>
  </si>
  <si>
    <t>Se vinculará a  9.067 personas al campeonato deportivo anual realizado a nivel de comunas</t>
  </si>
  <si>
    <t>Personas vinculadas al campeonato deportivo anual realizado a nivel de comunas</t>
  </si>
  <si>
    <t>Realización anual de campeonatos deportivos a nivel de corregimientos</t>
  </si>
  <si>
    <t>Se vinculará a 1.857 personas al campeonato deportivo anual realizado a nivel de corregimientos.</t>
  </si>
  <si>
    <t>Personas vinculadas al campeonato deportivo anual realizado a nivel de corregimientos.</t>
  </si>
  <si>
    <t>Apoyo a deportistas de alto rendimiento para que participen en eventos de carácter departamental y nacional.</t>
  </si>
  <si>
    <t>Se apoyará a 233 deportistas de alto rendimiento para que participen en eventos de carácter departamental y nacional.</t>
  </si>
  <si>
    <t>Deportistas de alto rendimiento  apoyados para que participen en eventos de carácter departamental y nacional.</t>
  </si>
  <si>
    <t>Realización de eventos masivos que promuevan la actividad recreativa, física y deporte en los sectores urbano y rural del Municipio.</t>
  </si>
  <si>
    <t>Se vinculará a 227.725 ciudadanos a los eventos masivos que promuevan la actividad, la recreación física y el deporte en los sectores urbano y rural del municipio.</t>
  </si>
  <si>
    <t>Ciudadanos vinculados ciudadanos a los eventos masivos que promuevan la actividad, la recreación física y el deporte.</t>
  </si>
  <si>
    <t>Formación de profesores de básica primara del sector urbano y rural en el currículo de educación física y actividad física.</t>
  </si>
  <si>
    <t>Se formará a 56 profesores de básica primaria del sector rural y 271 del sector urbano en el currículo de educación y actividad física</t>
  </si>
  <si>
    <t>Profesores de básica primaria del sector rural formados en el currículo de educación y actividad física.</t>
  </si>
  <si>
    <t>Profesores de básica primaria del sector urbano formados en el currículo de educación y actividad física.</t>
  </si>
  <si>
    <t>Vinculación de niños, niñas, jóvenes,  adultos, adultos mayores y personas en condición de discapacidad a procesos de actividad física, recreación y deporte.</t>
  </si>
  <si>
    <t>Se vinculará a 2,756 niños, niñas, jóvenes y adultos, adultos mayores y personas en condición de discapacidad a procesos de actividad física, recreación y deporte.</t>
  </si>
  <si>
    <t>Niños, niñas, jóvenes, adultos, adultos mayores y personas en condición de discapacidad vinculados a procesos de actividad física, recreación y deporte.</t>
  </si>
  <si>
    <t>DR. EDUARDO ORDOÑEZ MUÑOZ</t>
  </si>
  <si>
    <t>COSTO META</t>
  </si>
  <si>
    <t>Apoyo Directivo, profesional, técnico y logistico para el desarrollo de las actividades deportivas y recreativas de Pasto Deporte.</t>
  </si>
  <si>
    <t>Recursos propios de PASTODEPORTE</t>
  </si>
  <si>
    <t>Coldeportes - sector privado. Campeonato Bicicross</t>
  </si>
  <si>
    <r>
      <t xml:space="preserve">Pasto deportivo, formativo y participativo, </t>
    </r>
    <r>
      <rPr>
        <b/>
        <sz val="13"/>
        <color indexed="10"/>
        <rFont val="Verdana"/>
        <family val="2"/>
      </rPr>
      <t>2009520010074</t>
    </r>
  </si>
  <si>
    <r>
      <t xml:space="preserve">Pasto recrea, activo y dinámico.  </t>
    </r>
    <r>
      <rPr>
        <b/>
        <sz val="13"/>
        <color indexed="10"/>
        <rFont val="Verdana"/>
        <family val="2"/>
      </rPr>
      <t>2009520010076</t>
    </r>
  </si>
  <si>
    <r>
      <t xml:space="preserve">Realización del XXI campeonato nacional Mil Ciudades de Colombia, rama masculina - categoría abierta. Municipio de Pasto.
</t>
    </r>
    <r>
      <rPr>
        <b/>
        <sz val="10"/>
        <color indexed="10"/>
        <rFont val="Verdana"/>
        <family val="2"/>
      </rPr>
      <t>2009520010170</t>
    </r>
  </si>
  <si>
    <r>
      <t xml:space="preserve"> Apoyo al fomento deportivo y a deportistas del Municipio de Pasto.
</t>
    </r>
    <r>
      <rPr>
        <b/>
        <sz val="13"/>
        <color indexed="10"/>
        <rFont val="Verdana"/>
        <family val="2"/>
      </rPr>
      <t>2009520010208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</si>
</sst>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72">
    <font>
      <sz val="10"/>
      <name val="Arial"/>
      <family val="0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Verdana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11"/>
      <name val="Verdan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14"/>
      <name val="Verdana"/>
      <family val="2"/>
    </font>
    <font>
      <sz val="14"/>
      <name val="Arial"/>
      <family val="2"/>
    </font>
    <font>
      <sz val="12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0"/>
      <name val="Verdana"/>
      <family val="2"/>
    </font>
    <font>
      <sz val="13"/>
      <name val="Verdana"/>
      <family val="2"/>
    </font>
    <font>
      <sz val="11"/>
      <name val="Arial"/>
      <family val="2"/>
    </font>
    <font>
      <b/>
      <sz val="13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9" fontId="0" fillId="0" borderId="10" xfId="5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9" fontId="0" fillId="0" borderId="10" xfId="58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 horizontal="justify" wrapText="1"/>
    </xf>
    <xf numFmtId="196" fontId="0" fillId="0" borderId="10" xfId="48" applyNumberFormat="1" applyFont="1" applyBorder="1" applyAlignment="1">
      <alignment horizontal="center" vertical="center" wrapText="1"/>
    </xf>
    <xf numFmtId="1" fontId="0" fillId="0" borderId="10" xfId="48" applyNumberFormat="1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justify" wrapText="1"/>
    </xf>
    <xf numFmtId="0" fontId="17" fillId="34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8" fillId="34" borderId="10" xfId="0" applyFont="1" applyFill="1" applyBorder="1" applyAlignment="1">
      <alignment horizontal="center" wrapText="1"/>
    </xf>
    <xf numFmtId="3" fontId="9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wrapText="1"/>
    </xf>
    <xf numFmtId="3" fontId="24" fillId="34" borderId="10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 wrapText="1"/>
    </xf>
    <xf numFmtId="3" fontId="18" fillId="34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justify" wrapText="1"/>
    </xf>
    <xf numFmtId="0" fontId="19" fillId="0" borderId="0" xfId="0" applyFont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justify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justify" vertical="center" wrapText="1"/>
    </xf>
    <xf numFmtId="3" fontId="23" fillId="34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3" fontId="17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2" fillId="35" borderId="10" xfId="54" applyFont="1" applyFill="1" applyBorder="1" applyAlignment="1">
      <alignment horizontal="center" vertical="center" wrapText="1"/>
      <protection/>
    </xf>
    <xf numFmtId="0" fontId="2" fillId="35" borderId="12" xfId="54" applyFont="1" applyFill="1" applyBorder="1" applyAlignment="1">
      <alignment horizontal="center" vertical="center" wrapText="1"/>
      <protection/>
    </xf>
    <xf numFmtId="49" fontId="2" fillId="36" borderId="11" xfId="54" applyNumberFormat="1" applyFont="1" applyFill="1" applyBorder="1" applyAlignment="1">
      <alignment horizontal="center" vertical="center" wrapText="1"/>
      <protection/>
    </xf>
    <xf numFmtId="49" fontId="2" fillId="36" borderId="13" xfId="54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6" fillId="33" borderId="0" xfId="55" applyFont="1" applyFill="1" applyBorder="1" applyAlignment="1">
      <alignment vertical="center" wrapText="1"/>
      <protection/>
    </xf>
    <xf numFmtId="0" fontId="2" fillId="0" borderId="0" xfId="55" applyFont="1" applyAlignment="1">
      <alignment wrapText="1"/>
      <protection/>
    </xf>
    <xf numFmtId="0" fontId="3" fillId="33" borderId="0" xfId="55" applyFont="1" applyFill="1" applyAlignment="1">
      <alignment horizontal="left" vertical="center" wrapText="1"/>
      <protection/>
    </xf>
    <xf numFmtId="0" fontId="2" fillId="33" borderId="0" xfId="55" applyFont="1" applyFill="1" applyAlignment="1">
      <alignment vertical="center" wrapText="1"/>
      <protection/>
    </xf>
    <xf numFmtId="0" fontId="1" fillId="0" borderId="0" xfId="55" applyFont="1" applyFill="1" applyAlignment="1">
      <alignment horizontal="center" vertical="center" wrapText="1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9" fontId="27" fillId="0" borderId="10" xfId="55" applyNumberFormat="1" applyFont="1" applyBorder="1" applyAlignment="1">
      <alignment horizontal="center" vertical="center" wrapText="1"/>
      <protection/>
    </xf>
    <xf numFmtId="4" fontId="12" fillId="0" borderId="10" xfId="55" applyNumberFormat="1" applyFont="1" applyBorder="1" applyAlignment="1">
      <alignment horizontal="center" vertical="center"/>
      <protection/>
    </xf>
    <xf numFmtId="0" fontId="11" fillId="0" borderId="0" xfId="55" applyFont="1" applyAlignment="1">
      <alignment horizontal="center" vertical="center" wrapText="1"/>
      <protection/>
    </xf>
    <xf numFmtId="0" fontId="11" fillId="33" borderId="0" xfId="55" applyFont="1" applyFill="1" applyAlignment="1">
      <alignment horizontal="center" vertical="center" wrapText="1"/>
      <protection/>
    </xf>
    <xf numFmtId="1" fontId="27" fillId="0" borderId="10" xfId="55" applyNumberFormat="1" applyFont="1" applyBorder="1" applyAlignment="1">
      <alignment horizontal="center" vertical="center" wrapText="1"/>
      <protection/>
    </xf>
    <xf numFmtId="0" fontId="8" fillId="0" borderId="0" xfId="55" applyFont="1" applyAlignment="1">
      <alignment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2" fontId="12" fillId="0" borderId="10" xfId="55" applyNumberFormat="1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9" fontId="12" fillId="0" borderId="10" xfId="55" applyNumberFormat="1" applyFont="1" applyBorder="1" applyAlignment="1">
      <alignment horizontal="center" vertical="center" wrapText="1"/>
      <protection/>
    </xf>
    <xf numFmtId="9" fontId="12" fillId="0" borderId="10" xfId="55" applyNumberFormat="1" applyFont="1" applyBorder="1" applyAlignment="1">
      <alignment horizontal="center" vertical="center"/>
      <protection/>
    </xf>
    <xf numFmtId="0" fontId="12" fillId="0" borderId="10" xfId="55" applyNumberFormat="1" applyFont="1" applyBorder="1" applyAlignment="1">
      <alignment horizontal="center" vertical="center" wrapText="1"/>
      <protection/>
    </xf>
    <xf numFmtId="0" fontId="12" fillId="0" borderId="10" xfId="55" applyNumberFormat="1" applyFont="1" applyBorder="1" applyAlignment="1">
      <alignment horizontal="center" vertical="center"/>
      <protection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15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wrapText="1"/>
      <protection/>
    </xf>
    <xf numFmtId="0" fontId="12" fillId="0" borderId="10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3" fontId="11" fillId="0" borderId="0" xfId="55" applyNumberFormat="1" applyFont="1" applyAlignment="1">
      <alignment horizontal="center" vertical="center" wrapText="1"/>
      <protection/>
    </xf>
    <xf numFmtId="0" fontId="0" fillId="0" borderId="10" xfId="55" applyFont="1" applyBorder="1" applyAlignment="1">
      <alignment horizontal="justify" vertical="center" wrapText="1"/>
      <protection/>
    </xf>
    <xf numFmtId="0" fontId="32" fillId="33" borderId="0" xfId="55" applyFont="1" applyFill="1" applyBorder="1" applyAlignment="1">
      <alignment vertical="center" wrapText="1"/>
      <protection/>
    </xf>
    <xf numFmtId="0" fontId="9" fillId="0" borderId="0" xfId="55" applyFont="1" applyAlignment="1">
      <alignment wrapText="1"/>
      <protection/>
    </xf>
    <xf numFmtId="3" fontId="12" fillId="0" borderId="10" xfId="55" applyNumberFormat="1" applyFont="1" applyBorder="1" applyAlignment="1">
      <alignment horizontal="center" vertical="center" wrapText="1"/>
      <protection/>
    </xf>
    <xf numFmtId="3" fontId="12" fillId="33" borderId="10" xfId="55" applyNumberFormat="1" applyFont="1" applyFill="1" applyBorder="1" applyAlignment="1">
      <alignment horizontal="center" vertical="center" wrapText="1"/>
      <protection/>
    </xf>
    <xf numFmtId="3" fontId="12" fillId="33" borderId="10" xfId="55" applyNumberFormat="1" applyFont="1" applyFill="1" applyBorder="1" applyAlignment="1">
      <alignment horizontal="center" vertical="center"/>
      <protection/>
    </xf>
    <xf numFmtId="0" fontId="0" fillId="0" borderId="14" xfId="55" applyFont="1" applyBorder="1" applyAlignment="1">
      <alignment horizontal="justify" vertical="center" wrapText="1"/>
      <protection/>
    </xf>
    <xf numFmtId="3" fontId="12" fillId="33" borderId="14" xfId="55" applyNumberFormat="1" applyFont="1" applyFill="1" applyBorder="1" applyAlignment="1">
      <alignment horizontal="center" vertical="center"/>
      <protection/>
    </xf>
    <xf numFmtId="3" fontId="12" fillId="0" borderId="14" xfId="55" applyNumberFormat="1" applyFont="1" applyBorder="1" applyAlignment="1">
      <alignment horizontal="center" vertical="center" wrapText="1"/>
      <protection/>
    </xf>
    <xf numFmtId="0" fontId="33" fillId="0" borderId="0" xfId="55" applyFont="1" applyAlignment="1">
      <alignment horizontal="justify" vertical="center" wrapText="1"/>
      <protection/>
    </xf>
    <xf numFmtId="3" fontId="12" fillId="0" borderId="0" xfId="55" applyNumberFormat="1" applyFont="1" applyAlignment="1">
      <alignment wrapText="1"/>
      <protection/>
    </xf>
    <xf numFmtId="3" fontId="30" fillId="0" borderId="0" xfId="55" applyNumberFormat="1" applyFont="1" applyAlignment="1">
      <alignment wrapText="1"/>
      <protection/>
    </xf>
    <xf numFmtId="0" fontId="0" fillId="0" borderId="16" xfId="55" applyFont="1" applyBorder="1" applyAlignment="1">
      <alignment horizontal="justify" vertical="center" wrapText="1"/>
      <protection/>
    </xf>
    <xf numFmtId="3" fontId="12" fillId="0" borderId="16" xfId="55" applyNumberFormat="1" applyFont="1" applyBorder="1" applyAlignment="1">
      <alignment horizontal="center" vertical="center" wrapText="1"/>
      <protection/>
    </xf>
    <xf numFmtId="0" fontId="22" fillId="35" borderId="17" xfId="54" applyFont="1" applyFill="1" applyBorder="1" applyAlignment="1">
      <alignment horizontal="center" vertical="center" wrapText="1"/>
      <protection/>
    </xf>
    <xf numFmtId="49" fontId="2" fillId="36" borderId="18" xfId="54" applyNumberFormat="1" applyFont="1" applyFill="1" applyBorder="1" applyAlignment="1">
      <alignment horizontal="center" vertical="center" wrapText="1"/>
      <protection/>
    </xf>
    <xf numFmtId="49" fontId="2" fillId="36" borderId="19" xfId="54" applyNumberFormat="1" applyFont="1" applyFill="1" applyBorder="1" applyAlignment="1">
      <alignment horizontal="center" vertical="center" wrapText="1"/>
      <protection/>
    </xf>
    <xf numFmtId="0" fontId="12" fillId="0" borderId="0" xfId="55" applyFont="1" applyAlignment="1">
      <alignment horizontal="center" vertical="center" wrapText="1"/>
      <protection/>
    </xf>
    <xf numFmtId="0" fontId="32" fillId="0" borderId="20" xfId="55" applyFont="1" applyBorder="1" applyAlignment="1">
      <alignment horizontal="center" vertical="center" wrapText="1"/>
      <protection/>
    </xf>
    <xf numFmtId="3" fontId="32" fillId="0" borderId="20" xfId="55" applyNumberFormat="1" applyFont="1" applyBorder="1" applyAlignment="1">
      <alignment horizontal="center" vertical="center" wrapText="1"/>
      <protection/>
    </xf>
    <xf numFmtId="0" fontId="32" fillId="0" borderId="21" xfId="55" applyFont="1" applyBorder="1" applyAlignment="1">
      <alignment horizontal="center" vertical="center" wrapText="1"/>
      <protection/>
    </xf>
    <xf numFmtId="3" fontId="32" fillId="0" borderId="16" xfId="55" applyNumberFormat="1" applyFont="1" applyBorder="1" applyAlignment="1">
      <alignment horizontal="center" vertical="center" wrapText="1"/>
      <protection/>
    </xf>
    <xf numFmtId="3" fontId="32" fillId="0" borderId="10" xfId="55" applyNumberFormat="1" applyFont="1" applyBorder="1" applyAlignment="1">
      <alignment horizontal="center" vertical="center" wrapText="1"/>
      <protection/>
    </xf>
    <xf numFmtId="0" fontId="35" fillId="33" borderId="14" xfId="0" applyFont="1" applyFill="1" applyBorder="1" applyAlignment="1">
      <alignment horizontal="justify" vertical="center" wrapText="1"/>
    </xf>
    <xf numFmtId="49" fontId="2" fillId="36" borderId="10" xfId="54" applyNumberFormat="1" applyFont="1" applyFill="1" applyBorder="1" applyAlignment="1">
      <alignment horizontal="center" vertical="center" wrapText="1"/>
      <protection/>
    </xf>
    <xf numFmtId="0" fontId="13" fillId="37" borderId="13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22" xfId="0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6" fillId="39" borderId="15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/>
    </xf>
    <xf numFmtId="0" fontId="6" fillId="40" borderId="22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22" fillId="35" borderId="12" xfId="54" applyFont="1" applyFill="1" applyBorder="1" applyAlignment="1">
      <alignment horizontal="center" vertical="center" wrapText="1"/>
      <protection/>
    </xf>
    <xf numFmtId="0" fontId="22" fillId="35" borderId="23" xfId="54" applyFont="1" applyFill="1" applyBorder="1" applyAlignment="1">
      <alignment horizontal="center" vertical="center" wrapText="1"/>
      <protection/>
    </xf>
    <xf numFmtId="0" fontId="22" fillId="35" borderId="15" xfId="54" applyFont="1" applyFill="1" applyBorder="1" applyAlignment="1">
      <alignment horizontal="center" vertical="center" wrapText="1"/>
      <protection/>
    </xf>
    <xf numFmtId="0" fontId="22" fillId="35" borderId="24" xfId="54" applyFont="1" applyFill="1" applyBorder="1" applyAlignment="1">
      <alignment horizontal="center" vertical="center" wrapText="1"/>
      <protection/>
    </xf>
    <xf numFmtId="0" fontId="22" fillId="35" borderId="25" xfId="54" applyFont="1" applyFill="1" applyBorder="1" applyAlignment="1">
      <alignment horizontal="center" vertical="center" wrapText="1"/>
      <protection/>
    </xf>
    <xf numFmtId="0" fontId="22" fillId="35" borderId="26" xfId="54" applyFont="1" applyFill="1" applyBorder="1" applyAlignment="1">
      <alignment horizontal="center" vertical="center" wrapText="1"/>
      <protection/>
    </xf>
    <xf numFmtId="0" fontId="11" fillId="36" borderId="10" xfId="54" applyFont="1" applyFill="1" applyBorder="1" applyAlignment="1">
      <alignment horizontal="center" vertical="center" wrapText="1"/>
      <protection/>
    </xf>
    <xf numFmtId="49" fontId="11" fillId="36" borderId="10" xfId="54" applyNumberFormat="1" applyFont="1" applyFill="1" applyBorder="1" applyAlignment="1">
      <alignment horizontal="center" vertical="center" wrapText="1"/>
      <protection/>
    </xf>
    <xf numFmtId="0" fontId="10" fillId="37" borderId="10" xfId="54" applyFont="1" applyFill="1" applyBorder="1" applyAlignment="1">
      <alignment horizontal="center" vertical="center" wrapText="1"/>
      <protection/>
    </xf>
    <xf numFmtId="0" fontId="10" fillId="37" borderId="14" xfId="54" applyFont="1" applyFill="1" applyBorder="1" applyAlignment="1">
      <alignment horizontal="center" vertical="center" wrapText="1"/>
      <protection/>
    </xf>
    <xf numFmtId="0" fontId="10" fillId="37" borderId="27" xfId="54" applyFont="1" applyFill="1" applyBorder="1" applyAlignment="1">
      <alignment horizontal="center" vertical="center" wrapText="1"/>
      <protection/>
    </xf>
    <xf numFmtId="0" fontId="10" fillId="37" borderId="28" xfId="54" applyFont="1" applyFill="1" applyBorder="1" applyAlignment="1">
      <alignment horizontal="center" vertical="center" wrapText="1"/>
      <protection/>
    </xf>
    <xf numFmtId="49" fontId="11" fillId="36" borderId="22" xfId="54" applyNumberFormat="1" applyFont="1" applyFill="1" applyBorder="1" applyAlignment="1">
      <alignment horizontal="center" vertical="center" wrapText="1"/>
      <protection/>
    </xf>
    <xf numFmtId="0" fontId="28" fillId="40" borderId="10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3" fillId="37" borderId="13" xfId="56" applyFont="1" applyFill="1" applyBorder="1" applyAlignment="1">
      <alignment horizontal="center" vertical="center" wrapText="1"/>
      <protection/>
    </xf>
    <xf numFmtId="0" fontId="13" fillId="37" borderId="22" xfId="56" applyFont="1" applyFill="1" applyBorder="1" applyAlignment="1">
      <alignment horizontal="center" vertical="center" wrapText="1"/>
      <protection/>
    </xf>
    <xf numFmtId="0" fontId="13" fillId="37" borderId="11" xfId="56" applyFont="1" applyFill="1" applyBorder="1" applyAlignment="1">
      <alignment horizontal="center" vertical="center" wrapText="1"/>
      <protection/>
    </xf>
    <xf numFmtId="0" fontId="13" fillId="38" borderId="13" xfId="56" applyFont="1" applyFill="1" applyBorder="1" applyAlignment="1">
      <alignment horizontal="center" vertical="center" wrapText="1"/>
      <protection/>
    </xf>
    <xf numFmtId="0" fontId="13" fillId="38" borderId="22" xfId="56" applyFont="1" applyFill="1" applyBorder="1" applyAlignment="1">
      <alignment horizontal="center" vertical="center" wrapText="1"/>
      <protection/>
    </xf>
    <xf numFmtId="0" fontId="13" fillId="38" borderId="11" xfId="56" applyFont="1" applyFill="1" applyBorder="1" applyAlignment="1">
      <alignment horizontal="center" vertical="center" wrapText="1"/>
      <protection/>
    </xf>
    <xf numFmtId="0" fontId="13" fillId="35" borderId="13" xfId="56" applyFont="1" applyFill="1" applyBorder="1" applyAlignment="1">
      <alignment horizontal="center" vertical="center" wrapText="1"/>
      <protection/>
    </xf>
    <xf numFmtId="0" fontId="13" fillId="35" borderId="22" xfId="56" applyFont="1" applyFill="1" applyBorder="1" applyAlignment="1">
      <alignment horizontal="center" vertical="center" wrapText="1"/>
      <protection/>
    </xf>
    <xf numFmtId="0" fontId="13" fillId="35" borderId="11" xfId="56" applyFont="1" applyFill="1" applyBorder="1" applyAlignment="1">
      <alignment horizontal="center" vertical="center" wrapText="1"/>
      <protection/>
    </xf>
    <xf numFmtId="0" fontId="12" fillId="0" borderId="10" xfId="55" applyFont="1" applyBorder="1" applyAlignment="1">
      <alignment horizontal="center" vertical="center" wrapText="1"/>
      <protection/>
    </xf>
    <xf numFmtId="3" fontId="11" fillId="33" borderId="10" xfId="55" applyNumberFormat="1" applyFont="1" applyFill="1" applyBorder="1" applyAlignment="1">
      <alignment horizontal="center" vertical="center" wrapText="1"/>
      <protection/>
    </xf>
    <xf numFmtId="0" fontId="28" fillId="40" borderId="10" xfId="56" applyFont="1" applyFill="1" applyBorder="1" applyAlignment="1">
      <alignment horizontal="center" vertical="center"/>
      <protection/>
    </xf>
    <xf numFmtId="0" fontId="29" fillId="0" borderId="10" xfId="56" applyFont="1" applyBorder="1">
      <alignment/>
      <protection/>
    </xf>
    <xf numFmtId="0" fontId="28" fillId="38" borderId="10" xfId="55" applyFont="1" applyFill="1" applyBorder="1" applyAlignment="1">
      <alignment horizontal="center" vertical="center"/>
      <protection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27" xfId="55" applyFont="1" applyBorder="1" applyAlignment="1">
      <alignment horizontal="center" vertical="center" wrapText="1"/>
      <protection/>
    </xf>
    <xf numFmtId="0" fontId="0" fillId="0" borderId="15" xfId="55" applyFont="1" applyBorder="1" applyAlignment="1">
      <alignment horizontal="center" vertical="center" wrapText="1"/>
      <protection/>
    </xf>
    <xf numFmtId="0" fontId="0" fillId="0" borderId="26" xfId="55" applyFont="1" applyBorder="1" applyAlignment="1">
      <alignment horizontal="center" vertical="center" wrapText="1"/>
      <protection/>
    </xf>
    <xf numFmtId="0" fontId="28" fillId="40" borderId="10" xfId="55" applyFont="1" applyFill="1" applyBorder="1" applyAlignment="1">
      <alignment horizontal="center" vertical="center"/>
      <protection/>
    </xf>
    <xf numFmtId="0" fontId="13" fillId="37" borderId="13" xfId="55" applyFont="1" applyFill="1" applyBorder="1" applyAlignment="1">
      <alignment horizontal="center" vertical="center" wrapText="1"/>
      <protection/>
    </xf>
    <xf numFmtId="0" fontId="13" fillId="37" borderId="22" xfId="55" applyFont="1" applyFill="1" applyBorder="1" applyAlignment="1">
      <alignment horizontal="center" vertical="center" wrapText="1"/>
      <protection/>
    </xf>
    <xf numFmtId="0" fontId="13" fillId="37" borderId="11" xfId="55" applyFont="1" applyFill="1" applyBorder="1" applyAlignment="1">
      <alignment horizontal="center" vertical="center" wrapText="1"/>
      <protection/>
    </xf>
    <xf numFmtId="0" fontId="13" fillId="38" borderId="13" xfId="55" applyFont="1" applyFill="1" applyBorder="1" applyAlignment="1">
      <alignment horizontal="center" vertical="center" wrapText="1"/>
      <protection/>
    </xf>
    <xf numFmtId="0" fontId="13" fillId="38" borderId="22" xfId="55" applyFont="1" applyFill="1" applyBorder="1" applyAlignment="1">
      <alignment horizontal="center" vertical="center" wrapText="1"/>
      <protection/>
    </xf>
    <xf numFmtId="0" fontId="13" fillId="38" borderId="11" xfId="55" applyFont="1" applyFill="1" applyBorder="1" applyAlignment="1">
      <alignment horizontal="center" vertical="center" wrapText="1"/>
      <protection/>
    </xf>
    <xf numFmtId="0" fontId="13" fillId="35" borderId="13" xfId="55" applyFont="1" applyFill="1" applyBorder="1" applyAlignment="1">
      <alignment horizontal="center" vertical="center" wrapText="1"/>
      <protection/>
    </xf>
    <xf numFmtId="0" fontId="13" fillId="35" borderId="22" xfId="55" applyFont="1" applyFill="1" applyBorder="1" applyAlignment="1">
      <alignment horizontal="center" vertical="center" wrapText="1"/>
      <protection/>
    </xf>
    <xf numFmtId="0" fontId="13" fillId="35" borderId="11" xfId="55" applyFont="1" applyFill="1" applyBorder="1" applyAlignment="1">
      <alignment horizontal="center" vertical="center" wrapText="1"/>
      <protection/>
    </xf>
    <xf numFmtId="0" fontId="12" fillId="0" borderId="14" xfId="55" applyFont="1" applyBorder="1" applyAlignment="1">
      <alignment horizontal="center" vertical="center" wrapText="1"/>
      <protection/>
    </xf>
    <xf numFmtId="0" fontId="12" fillId="0" borderId="27" xfId="55" applyFont="1" applyBorder="1" applyAlignment="1">
      <alignment horizontal="center" vertical="center" wrapText="1"/>
      <protection/>
    </xf>
    <xf numFmtId="0" fontId="12" fillId="0" borderId="28" xfId="55" applyFont="1" applyBorder="1" applyAlignment="1">
      <alignment horizontal="center" vertical="center" wrapText="1"/>
      <protection/>
    </xf>
    <xf numFmtId="0" fontId="11" fillId="0" borderId="29" xfId="55" applyFont="1" applyBorder="1" applyAlignment="1">
      <alignment horizontal="center" vertical="center" wrapText="1"/>
      <protection/>
    </xf>
    <xf numFmtId="0" fontId="11" fillId="0" borderId="30" xfId="55" applyFont="1" applyBorder="1" applyAlignment="1">
      <alignment horizontal="center" vertical="center" wrapText="1"/>
      <protection/>
    </xf>
    <xf numFmtId="0" fontId="11" fillId="0" borderId="31" xfId="55" applyFont="1" applyBorder="1" applyAlignment="1">
      <alignment horizontal="center" vertical="center" wrapText="1"/>
      <protection/>
    </xf>
    <xf numFmtId="0" fontId="32" fillId="39" borderId="10" xfId="0" applyFont="1" applyFill="1" applyBorder="1" applyAlignment="1">
      <alignment horizontal="center" vertical="center" wrapText="1"/>
    </xf>
    <xf numFmtId="0" fontId="6" fillId="40" borderId="10" xfId="55" applyFont="1" applyFill="1" applyBorder="1" applyAlignment="1">
      <alignment horizontal="center" vertical="center"/>
      <protection/>
    </xf>
    <xf numFmtId="0" fontId="13" fillId="38" borderId="10" xfId="55" applyFont="1" applyFill="1" applyBorder="1" applyAlignment="1">
      <alignment horizontal="center" vertical="center"/>
      <protection/>
    </xf>
    <xf numFmtId="0" fontId="0" fillId="0" borderId="10" xfId="55" applyFont="1" applyBorder="1" applyAlignment="1">
      <alignment horizontal="justify" vertical="center" wrapText="1"/>
      <protection/>
    </xf>
    <xf numFmtId="0" fontId="0" fillId="0" borderId="16" xfId="55" applyFont="1" applyBorder="1" applyAlignment="1">
      <alignment horizontal="justify" vertical="center" wrapText="1"/>
      <protection/>
    </xf>
    <xf numFmtId="0" fontId="34" fillId="0" borderId="10" xfId="55" applyFont="1" applyFill="1" applyBorder="1" applyAlignment="1">
      <alignment horizontal="center" vertical="center" wrapText="1"/>
      <protection/>
    </xf>
    <xf numFmtId="0" fontId="32" fillId="0" borderId="32" xfId="55" applyFont="1" applyBorder="1" applyAlignment="1">
      <alignment horizontal="center" vertical="center" wrapText="1"/>
      <protection/>
    </xf>
    <xf numFmtId="0" fontId="32" fillId="0" borderId="20" xfId="55" applyFont="1" applyBorder="1" applyAlignment="1">
      <alignment horizontal="center" vertical="center" wrapText="1"/>
      <protection/>
    </xf>
    <xf numFmtId="0" fontId="12" fillId="0" borderId="33" xfId="55" applyFont="1" applyBorder="1" applyAlignment="1">
      <alignment horizontal="justify" vertical="center" wrapText="1"/>
      <protection/>
    </xf>
    <xf numFmtId="0" fontId="12" fillId="0" borderId="34" xfId="55" applyFont="1" applyBorder="1" applyAlignment="1">
      <alignment horizontal="justify" vertical="center" wrapText="1"/>
      <protection/>
    </xf>
    <xf numFmtId="0" fontId="12" fillId="0" borderId="35" xfId="55" applyFont="1" applyBorder="1" applyAlignment="1">
      <alignment horizontal="justify" vertical="center" wrapText="1"/>
      <protection/>
    </xf>
    <xf numFmtId="0" fontId="11" fillId="36" borderId="36" xfId="54" applyFont="1" applyFill="1" applyBorder="1" applyAlignment="1">
      <alignment horizontal="center" vertical="center" wrapText="1"/>
      <protection/>
    </xf>
    <xf numFmtId="0" fontId="11" fillId="36" borderId="37" xfId="54" applyFont="1" applyFill="1" applyBorder="1" applyAlignment="1">
      <alignment horizontal="center" vertical="center" wrapText="1"/>
      <protection/>
    </xf>
    <xf numFmtId="0" fontId="11" fillId="36" borderId="38" xfId="54" applyFont="1" applyFill="1" applyBorder="1" applyAlignment="1">
      <alignment horizontal="center" vertical="center" wrapText="1"/>
      <protection/>
    </xf>
    <xf numFmtId="3" fontId="30" fillId="36" borderId="10" xfId="54" applyNumberFormat="1" applyFont="1" applyFill="1" applyBorder="1" applyAlignment="1">
      <alignment horizontal="center" vertical="center" wrapText="1"/>
      <protection/>
    </xf>
    <xf numFmtId="3" fontId="30" fillId="36" borderId="17" xfId="54" applyNumberFormat="1" applyFont="1" applyFill="1" applyBorder="1" applyAlignment="1">
      <alignment horizontal="center" vertical="center" wrapText="1"/>
      <protection/>
    </xf>
    <xf numFmtId="49" fontId="2" fillId="36" borderId="17" xfId="54" applyNumberFormat="1" applyFont="1" applyFill="1" applyBorder="1" applyAlignment="1">
      <alignment horizontal="center" vertical="center" wrapText="1"/>
      <protection/>
    </xf>
    <xf numFmtId="49" fontId="11" fillId="36" borderId="16" xfId="54" applyNumberFormat="1" applyFont="1" applyFill="1" applyBorder="1" applyAlignment="1">
      <alignment horizontal="center" vertical="center" wrapText="1"/>
      <protection/>
    </xf>
    <xf numFmtId="0" fontId="11" fillId="36" borderId="16" xfId="54" applyFont="1" applyFill="1" applyBorder="1" applyAlignment="1">
      <alignment horizontal="center" vertical="center" wrapText="1"/>
      <protection/>
    </xf>
    <xf numFmtId="0" fontId="11" fillId="36" borderId="17" xfId="54" applyFont="1" applyFill="1" applyBorder="1" applyAlignment="1">
      <alignment horizontal="center" vertical="center" wrapText="1"/>
      <protection/>
    </xf>
    <xf numFmtId="0" fontId="31" fillId="39" borderId="10" xfId="0" applyFont="1" applyFill="1" applyBorder="1" applyAlignment="1">
      <alignment horizontal="center" vertical="center" wrapText="1"/>
    </xf>
    <xf numFmtId="0" fontId="22" fillId="35" borderId="39" xfId="54" applyFont="1" applyFill="1" applyBorder="1" applyAlignment="1">
      <alignment horizontal="center" vertical="center" wrapText="1"/>
      <protection/>
    </xf>
    <xf numFmtId="0" fontId="22" fillId="35" borderId="40" xfId="54" applyFont="1" applyFill="1" applyBorder="1" applyAlignment="1">
      <alignment horizontal="center" vertical="center" wrapText="1"/>
      <protection/>
    </xf>
    <xf numFmtId="0" fontId="10" fillId="37" borderId="41" xfId="54" applyFont="1" applyFill="1" applyBorder="1" applyAlignment="1">
      <alignment horizontal="center" vertical="center" wrapText="1"/>
      <protection/>
    </xf>
    <xf numFmtId="0" fontId="10" fillId="37" borderId="42" xfId="54" applyFont="1" applyFill="1" applyBorder="1" applyAlignment="1">
      <alignment horizontal="center" vertical="center" wrapText="1"/>
      <protection/>
    </xf>
    <xf numFmtId="0" fontId="10" fillId="37" borderId="43" xfId="54" applyFont="1" applyFill="1" applyBorder="1" applyAlignment="1">
      <alignment horizontal="center" vertical="center" wrapText="1"/>
      <protection/>
    </xf>
    <xf numFmtId="0" fontId="10" fillId="37" borderId="16" xfId="54" applyFont="1" applyFill="1" applyBorder="1" applyAlignment="1">
      <alignment horizontal="center" vertical="center" wrapText="1"/>
      <protection/>
    </xf>
    <xf numFmtId="0" fontId="10" fillId="37" borderId="17" xfId="54" applyFont="1" applyFill="1" applyBorder="1" applyAlignment="1">
      <alignment horizontal="center" vertical="center" wrapText="1"/>
      <protection/>
    </xf>
    <xf numFmtId="0" fontId="12" fillId="0" borderId="16" xfId="55" applyFont="1" applyBorder="1" applyAlignment="1">
      <alignment horizontal="justify" vertical="center" wrapText="1"/>
      <protection/>
    </xf>
    <xf numFmtId="0" fontId="12" fillId="0" borderId="10" xfId="55" applyFont="1" applyBorder="1" applyAlignment="1">
      <alignment horizontal="justify" vertical="center" wrapText="1"/>
      <protection/>
    </xf>
    <xf numFmtId="0" fontId="12" fillId="0" borderId="14" xfId="55" applyFont="1" applyBorder="1" applyAlignment="1">
      <alignment horizontal="justify" vertical="center" wrapText="1"/>
      <protection/>
    </xf>
    <xf numFmtId="49" fontId="11" fillId="36" borderId="17" xfId="54" applyNumberFormat="1" applyFont="1" applyFill="1" applyBorder="1" applyAlignment="1">
      <alignment horizontal="center" vertical="center" wrapText="1"/>
      <protection/>
    </xf>
    <xf numFmtId="49" fontId="2" fillId="36" borderId="16" xfId="54" applyNumberFormat="1" applyFont="1" applyFill="1" applyBorder="1" applyAlignment="1">
      <alignment horizontal="center" vertical="center" wrapText="1"/>
      <protection/>
    </xf>
    <xf numFmtId="0" fontId="34" fillId="33" borderId="16" xfId="55" applyFont="1" applyFill="1" applyBorder="1" applyAlignment="1">
      <alignment horizontal="center" vertical="center" wrapText="1"/>
      <protection/>
    </xf>
    <xf numFmtId="0" fontId="34" fillId="33" borderId="10" xfId="55" applyFont="1" applyFill="1" applyBorder="1" applyAlignment="1">
      <alignment horizontal="center" vertical="center" wrapText="1"/>
      <protection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28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40" borderId="44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/>
    </xf>
    <xf numFmtId="0" fontId="13" fillId="38" borderId="44" xfId="0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4" fillId="33" borderId="14" xfId="55" applyFont="1" applyFill="1" applyBorder="1" applyAlignment="1">
      <alignment horizontal="center" vertical="center" wrapText="1"/>
      <protection/>
    </xf>
    <xf numFmtId="0" fontId="34" fillId="33" borderId="28" xfId="55" applyFont="1" applyFill="1" applyBorder="1" applyAlignment="1">
      <alignment horizontal="center" vertical="center" wrapText="1"/>
      <protection/>
    </xf>
    <xf numFmtId="3" fontId="12" fillId="0" borderId="14" xfId="55" applyNumberFormat="1" applyFont="1" applyBorder="1" applyAlignment="1">
      <alignment horizontal="center" vertical="center" wrapText="1"/>
      <protection/>
    </xf>
    <xf numFmtId="3" fontId="12" fillId="0" borderId="28" xfId="55" applyNumberFormat="1" applyFont="1" applyBorder="1" applyAlignment="1">
      <alignment horizontal="center" vertical="center" wrapText="1"/>
      <protection/>
    </xf>
    <xf numFmtId="3" fontId="12" fillId="0" borderId="14" xfId="55" applyNumberFormat="1" applyFont="1" applyBorder="1" applyAlignment="1">
      <alignment horizontal="center" vertical="center"/>
      <protection/>
    </xf>
    <xf numFmtId="3" fontId="12" fillId="0" borderId="28" xfId="55" applyNumberFormat="1" applyFont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Q50"/>
  <sheetViews>
    <sheetView zoomScale="76" zoomScaleNormal="76" zoomScalePageLayoutView="0" workbookViewId="0" topLeftCell="A1">
      <selection activeCell="C5" sqref="C5:C7"/>
    </sheetView>
  </sheetViews>
  <sheetFormatPr defaultColWidth="11.421875" defaultRowHeight="12.75"/>
  <cols>
    <col min="1" max="1" width="20.00390625" style="4" customWidth="1"/>
    <col min="2" max="2" width="23.421875" style="4" customWidth="1"/>
    <col min="3" max="3" width="35.7109375" style="4" customWidth="1"/>
    <col min="4" max="4" width="30.7109375" style="4" customWidth="1"/>
    <col min="5" max="5" width="23.421875" style="4" customWidth="1"/>
    <col min="6" max="6" width="11.421875" style="4" customWidth="1"/>
    <col min="7" max="7" width="14.57421875" style="4" customWidth="1"/>
    <col min="8" max="8" width="17.28125" style="4" customWidth="1"/>
    <col min="9" max="9" width="28.57421875" style="4" customWidth="1"/>
    <col min="10" max="10" width="14.57421875" style="4" customWidth="1"/>
    <col min="11" max="11" width="12.28125" style="4" customWidth="1"/>
    <col min="12" max="12" width="12.140625" style="4" customWidth="1"/>
    <col min="13" max="13" width="11.421875" style="4" customWidth="1"/>
    <col min="14" max="14" width="22.28125" style="4" customWidth="1"/>
    <col min="15" max="16384" width="11.421875" style="4" customWidth="1"/>
  </cols>
  <sheetData>
    <row r="1" spans="1:9" ht="18.75" customHeight="1">
      <c r="A1" s="126" t="s">
        <v>181</v>
      </c>
      <c r="B1" s="127"/>
      <c r="C1" s="127"/>
      <c r="D1" s="128"/>
      <c r="E1" s="6"/>
      <c r="F1" s="6"/>
      <c r="G1" s="6"/>
      <c r="H1" s="6"/>
      <c r="I1" s="6"/>
    </row>
    <row r="2" spans="1:69" s="2" customFormat="1" ht="23.25" customHeight="1">
      <c r="A2" s="129" t="s">
        <v>4</v>
      </c>
      <c r="B2" s="130"/>
      <c r="C2" s="130"/>
      <c r="D2" s="131"/>
      <c r="E2" s="3"/>
      <c r="F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1:69" s="2" customFormat="1" ht="22.5" customHeight="1">
      <c r="A3" s="132" t="s">
        <v>3</v>
      </c>
      <c r="B3" s="133"/>
      <c r="C3" s="133"/>
      <c r="D3" s="13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</row>
    <row r="4" spans="1:69" s="2" customFormat="1" ht="12.75" customHeight="1">
      <c r="A4" s="3"/>
      <c r="C4" s="3"/>
      <c r="D4" s="3"/>
      <c r="E4" s="3"/>
      <c r="F4" s="3"/>
      <c r="H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69" s="1" customFormat="1" ht="21.75" customHeight="1">
      <c r="A5" s="144" t="s">
        <v>165</v>
      </c>
      <c r="B5" s="143" t="s">
        <v>164</v>
      </c>
      <c r="C5" s="143" t="s">
        <v>2</v>
      </c>
      <c r="D5" s="135" t="s">
        <v>168</v>
      </c>
      <c r="E5" s="136"/>
      <c r="F5" s="137"/>
      <c r="G5" s="114" t="s">
        <v>169</v>
      </c>
      <c r="H5" s="114" t="s">
        <v>170</v>
      </c>
      <c r="I5" s="142" t="s">
        <v>171</v>
      </c>
      <c r="J5" s="142" t="s">
        <v>172</v>
      </c>
      <c r="K5" s="142"/>
      <c r="L5" s="142"/>
      <c r="M5" s="142"/>
      <c r="N5" s="141" t="s">
        <v>173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s="1" customFormat="1" ht="19.5" customHeight="1">
      <c r="A6" s="145"/>
      <c r="B6" s="143"/>
      <c r="C6" s="144"/>
      <c r="D6" s="138"/>
      <c r="E6" s="139"/>
      <c r="F6" s="140"/>
      <c r="G6" s="114"/>
      <c r="H6" s="114"/>
      <c r="I6" s="142"/>
      <c r="J6" s="114" t="s">
        <v>174</v>
      </c>
      <c r="K6" s="147" t="s">
        <v>175</v>
      </c>
      <c r="L6" s="147"/>
      <c r="M6" s="114" t="s">
        <v>176</v>
      </c>
      <c r="N6" s="141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s="1" customFormat="1" ht="24.75" customHeight="1">
      <c r="A7" s="146"/>
      <c r="B7" s="143"/>
      <c r="C7" s="144"/>
      <c r="D7" s="56" t="s">
        <v>177</v>
      </c>
      <c r="E7" s="56" t="s">
        <v>1</v>
      </c>
      <c r="F7" s="57" t="s">
        <v>178</v>
      </c>
      <c r="G7" s="114"/>
      <c r="H7" s="114"/>
      <c r="I7" s="142"/>
      <c r="J7" s="114"/>
      <c r="K7" s="58" t="s">
        <v>179</v>
      </c>
      <c r="L7" s="59" t="s">
        <v>180</v>
      </c>
      <c r="M7" s="114"/>
      <c r="N7" s="14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s="20" customFormat="1" ht="105.75" customHeight="1">
      <c r="A8" s="121" t="s">
        <v>166</v>
      </c>
      <c r="B8" s="121" t="s">
        <v>16</v>
      </c>
      <c r="C8" s="5" t="s">
        <v>17</v>
      </c>
      <c r="D8" s="11" t="s">
        <v>6</v>
      </c>
      <c r="E8" s="5" t="s">
        <v>7</v>
      </c>
      <c r="F8" s="9">
        <v>19300</v>
      </c>
      <c r="G8" s="21">
        <v>4700</v>
      </c>
      <c r="H8" s="122">
        <v>1502</v>
      </c>
      <c r="I8" s="14"/>
      <c r="J8" s="60"/>
      <c r="K8" s="60"/>
      <c r="L8" s="60"/>
      <c r="M8" s="60"/>
      <c r="N8" s="60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</row>
    <row r="9" spans="1:69" s="20" customFormat="1" ht="59.25" customHeight="1">
      <c r="A9" s="121"/>
      <c r="B9" s="121"/>
      <c r="C9" s="5" t="s">
        <v>18</v>
      </c>
      <c r="D9" s="11" t="s">
        <v>8</v>
      </c>
      <c r="E9" s="5" t="s">
        <v>9</v>
      </c>
      <c r="F9" s="13">
        <v>1</v>
      </c>
      <c r="G9" s="16">
        <v>0.25</v>
      </c>
      <c r="H9" s="122"/>
      <c r="I9" s="14"/>
      <c r="J9" s="60"/>
      <c r="K9" s="60"/>
      <c r="L9" s="60"/>
      <c r="M9" s="60"/>
      <c r="N9" s="60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</row>
    <row r="10" spans="1:69" s="20" customFormat="1" ht="71.25" customHeight="1">
      <c r="A10" s="121"/>
      <c r="B10" s="121"/>
      <c r="C10" s="5" t="s">
        <v>19</v>
      </c>
      <c r="D10" s="11" t="s">
        <v>10</v>
      </c>
      <c r="E10" s="5" t="s">
        <v>11</v>
      </c>
      <c r="F10" s="9">
        <v>8700</v>
      </c>
      <c r="G10" s="21">
        <v>2200</v>
      </c>
      <c r="H10" s="122"/>
      <c r="I10" s="14"/>
      <c r="J10" s="60"/>
      <c r="K10" s="60"/>
      <c r="L10" s="60"/>
      <c r="M10" s="60"/>
      <c r="N10" s="60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</row>
    <row r="11" spans="1:69" s="20" customFormat="1" ht="73.5" customHeight="1">
      <c r="A11" s="121"/>
      <c r="B11" s="121"/>
      <c r="C11" s="5" t="s">
        <v>20</v>
      </c>
      <c r="D11" s="11" t="s">
        <v>12</v>
      </c>
      <c r="E11" s="5" t="s">
        <v>13</v>
      </c>
      <c r="F11" s="9">
        <v>20600</v>
      </c>
      <c r="G11" s="21">
        <v>5500</v>
      </c>
      <c r="H11" s="122"/>
      <c r="I11" s="14"/>
      <c r="J11" s="60"/>
      <c r="K11" s="60"/>
      <c r="L11" s="60"/>
      <c r="M11" s="60"/>
      <c r="N11" s="60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</row>
    <row r="12" spans="1:69" s="20" customFormat="1" ht="140.25" customHeight="1">
      <c r="A12" s="121"/>
      <c r="B12" s="121"/>
      <c r="C12" s="22" t="s">
        <v>21</v>
      </c>
      <c r="D12" s="11" t="s">
        <v>14</v>
      </c>
      <c r="E12" s="5" t="s">
        <v>15</v>
      </c>
      <c r="F12" s="9">
        <v>11200</v>
      </c>
      <c r="G12" s="21">
        <v>3700</v>
      </c>
      <c r="H12" s="122"/>
      <c r="I12" s="14"/>
      <c r="J12" s="60"/>
      <c r="K12" s="60"/>
      <c r="L12" s="60"/>
      <c r="M12" s="60"/>
      <c r="N12" s="60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</row>
    <row r="16" spans="1:3" ht="15.75" customHeight="1">
      <c r="A16" s="123" t="s">
        <v>161</v>
      </c>
      <c r="B16" s="124"/>
      <c r="C16" s="125"/>
    </row>
    <row r="17" spans="1:3" ht="15.75" customHeight="1">
      <c r="A17" s="115" t="s">
        <v>162</v>
      </c>
      <c r="B17" s="116"/>
      <c r="C17" s="117"/>
    </row>
    <row r="18" spans="1:3" ht="15.75" customHeight="1">
      <c r="A18" s="118" t="s">
        <v>163</v>
      </c>
      <c r="B18" s="119"/>
      <c r="C18" s="120"/>
    </row>
    <row r="39" ht="22.5" customHeight="1">
      <c r="D39" s="12"/>
    </row>
    <row r="40" ht="15">
      <c r="D40" s="12"/>
    </row>
    <row r="41" ht="18" customHeight="1">
      <c r="D41" s="12"/>
    </row>
    <row r="42" ht="15">
      <c r="D42" s="12"/>
    </row>
    <row r="43" ht="15">
      <c r="D43" s="12"/>
    </row>
    <row r="44" ht="15">
      <c r="D44" s="12"/>
    </row>
    <row r="45" ht="22.5" customHeight="1">
      <c r="D45" s="12"/>
    </row>
    <row r="46" ht="15">
      <c r="D46" s="12"/>
    </row>
    <row r="47" ht="15">
      <c r="D47" s="12"/>
    </row>
    <row r="48" ht="15">
      <c r="D48" s="12"/>
    </row>
    <row r="49" ht="15">
      <c r="D49" s="12"/>
    </row>
    <row r="50" ht="15">
      <c r="D50" s="12"/>
    </row>
  </sheetData>
  <sheetProtection/>
  <mergeCells count="21">
    <mergeCell ref="K6:L6"/>
    <mergeCell ref="A1:D1"/>
    <mergeCell ref="A2:D2"/>
    <mergeCell ref="A3:D3"/>
    <mergeCell ref="D5:F6"/>
    <mergeCell ref="N5:N7"/>
    <mergeCell ref="I5:I7"/>
    <mergeCell ref="B5:B7"/>
    <mergeCell ref="A5:A7"/>
    <mergeCell ref="C5:C7"/>
    <mergeCell ref="G5:G7"/>
    <mergeCell ref="M6:M7"/>
    <mergeCell ref="A17:C17"/>
    <mergeCell ref="A18:C18"/>
    <mergeCell ref="A8:A12"/>
    <mergeCell ref="H8:H12"/>
    <mergeCell ref="B8:B12"/>
    <mergeCell ref="A16:C16"/>
    <mergeCell ref="H5:H7"/>
    <mergeCell ref="J5:M5"/>
    <mergeCell ref="J6:J7"/>
  </mergeCells>
  <printOptions/>
  <pageMargins left="0.2" right="0.2" top="0.35" bottom="0.33" header="0" footer="0"/>
  <pageSetup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Q56"/>
  <sheetViews>
    <sheetView zoomScale="70" zoomScaleNormal="70" zoomScalePageLayoutView="0" workbookViewId="0" topLeftCell="A1">
      <selection activeCell="C8" sqref="C8"/>
    </sheetView>
  </sheetViews>
  <sheetFormatPr defaultColWidth="11.421875" defaultRowHeight="12.75"/>
  <cols>
    <col min="1" max="1" width="21.57421875" style="4" customWidth="1"/>
    <col min="2" max="2" width="23.421875" style="4" customWidth="1"/>
    <col min="3" max="3" width="35.7109375" style="4" customWidth="1"/>
    <col min="4" max="4" width="30.7109375" style="4" customWidth="1"/>
    <col min="5" max="5" width="23.421875" style="4" customWidth="1"/>
    <col min="6" max="6" width="10.421875" style="4" customWidth="1"/>
    <col min="7" max="7" width="13.8515625" style="4" customWidth="1"/>
    <col min="8" max="8" width="19.140625" style="4" customWidth="1"/>
    <col min="9" max="9" width="28.00390625" style="4" customWidth="1"/>
    <col min="10" max="10" width="10.8515625" style="4" customWidth="1"/>
    <col min="11" max="11" width="10.421875" style="4" bestFit="1" customWidth="1"/>
    <col min="12" max="13" width="11.421875" style="4" customWidth="1"/>
    <col min="14" max="14" width="21.28125" style="4" customWidth="1"/>
    <col min="15" max="16384" width="11.421875" style="4" customWidth="1"/>
  </cols>
  <sheetData>
    <row r="1" spans="1:9" ht="24" customHeight="1">
      <c r="A1" s="151" t="s">
        <v>181</v>
      </c>
      <c r="B1" s="151"/>
      <c r="C1" s="151"/>
      <c r="D1" s="151"/>
      <c r="E1" s="6"/>
      <c r="F1" s="6"/>
      <c r="G1" s="6"/>
      <c r="H1" s="6"/>
      <c r="I1" s="6"/>
    </row>
    <row r="2" spans="1:69" s="2" customFormat="1" ht="21" customHeight="1">
      <c r="A2" s="148" t="s">
        <v>4</v>
      </c>
      <c r="B2" s="148"/>
      <c r="C2" s="148"/>
      <c r="D2" s="148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1:69" s="2" customFormat="1" ht="24" customHeight="1">
      <c r="A3" s="149" t="s">
        <v>5</v>
      </c>
      <c r="B3" s="149"/>
      <c r="C3" s="149"/>
      <c r="D3" s="14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</row>
    <row r="4" spans="1:69" s="2" customFormat="1" ht="22.5" customHeight="1">
      <c r="A4" s="3"/>
      <c r="C4" s="3"/>
      <c r="D4" s="3"/>
      <c r="E4" s="3"/>
      <c r="F4" s="3"/>
      <c r="G4" s="3"/>
      <c r="H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69" s="1" customFormat="1" ht="15" customHeight="1">
      <c r="A5" s="144" t="s">
        <v>165</v>
      </c>
      <c r="B5" s="143" t="s">
        <v>164</v>
      </c>
      <c r="C5" s="143" t="s">
        <v>2</v>
      </c>
      <c r="D5" s="135" t="s">
        <v>168</v>
      </c>
      <c r="E5" s="136"/>
      <c r="F5" s="137"/>
      <c r="G5" s="114" t="s">
        <v>169</v>
      </c>
      <c r="H5" s="114" t="s">
        <v>170</v>
      </c>
      <c r="I5" s="142" t="s">
        <v>171</v>
      </c>
      <c r="J5" s="142" t="s">
        <v>172</v>
      </c>
      <c r="K5" s="142"/>
      <c r="L5" s="142"/>
      <c r="M5" s="142"/>
      <c r="N5" s="141" t="s">
        <v>173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s="1" customFormat="1" ht="15" customHeight="1">
      <c r="A6" s="145"/>
      <c r="B6" s="143"/>
      <c r="C6" s="144"/>
      <c r="D6" s="138"/>
      <c r="E6" s="139"/>
      <c r="F6" s="140"/>
      <c r="G6" s="114"/>
      <c r="H6" s="114"/>
      <c r="I6" s="142"/>
      <c r="J6" s="114" t="s">
        <v>174</v>
      </c>
      <c r="K6" s="147" t="s">
        <v>175</v>
      </c>
      <c r="L6" s="147"/>
      <c r="M6" s="114" t="s">
        <v>176</v>
      </c>
      <c r="N6" s="141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s="1" customFormat="1" ht="32.25" customHeight="1">
      <c r="A7" s="146"/>
      <c r="B7" s="143"/>
      <c r="C7" s="144"/>
      <c r="D7" s="56" t="s">
        <v>177</v>
      </c>
      <c r="E7" s="56" t="s">
        <v>1</v>
      </c>
      <c r="F7" s="57" t="s">
        <v>178</v>
      </c>
      <c r="G7" s="114"/>
      <c r="H7" s="114"/>
      <c r="I7" s="142"/>
      <c r="J7" s="114"/>
      <c r="K7" s="58" t="s">
        <v>179</v>
      </c>
      <c r="L7" s="59" t="s">
        <v>180</v>
      </c>
      <c r="M7" s="114"/>
      <c r="N7" s="14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s="20" customFormat="1" ht="138" customHeight="1">
      <c r="A8" s="150" t="s">
        <v>167</v>
      </c>
      <c r="B8" s="121" t="s">
        <v>80</v>
      </c>
      <c r="C8" s="10" t="s">
        <v>22</v>
      </c>
      <c r="D8" s="5" t="s">
        <v>39</v>
      </c>
      <c r="E8" s="5" t="s">
        <v>40</v>
      </c>
      <c r="F8" s="28">
        <v>0</v>
      </c>
      <c r="G8" s="21"/>
      <c r="H8" s="122">
        <v>744</v>
      </c>
      <c r="I8" s="62"/>
      <c r="J8" s="60"/>
      <c r="K8" s="60"/>
      <c r="L8" s="60"/>
      <c r="M8" s="60"/>
      <c r="N8" s="60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</row>
    <row r="9" spans="1:69" s="20" customFormat="1" ht="62.25" customHeight="1">
      <c r="A9" s="150"/>
      <c r="B9" s="121"/>
      <c r="C9" s="7" t="s">
        <v>23</v>
      </c>
      <c r="D9" s="5" t="s">
        <v>41</v>
      </c>
      <c r="E9" s="5" t="s">
        <v>42</v>
      </c>
      <c r="F9" s="27">
        <v>3000</v>
      </c>
      <c r="G9" s="18">
        <v>1260</v>
      </c>
      <c r="H9" s="122"/>
      <c r="I9" s="62"/>
      <c r="J9" s="60"/>
      <c r="K9" s="60"/>
      <c r="L9" s="60"/>
      <c r="M9" s="60"/>
      <c r="N9" s="60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</row>
    <row r="10" spans="1:69" s="20" customFormat="1" ht="75" customHeight="1">
      <c r="A10" s="150"/>
      <c r="B10" s="121"/>
      <c r="C10" s="7" t="s">
        <v>24</v>
      </c>
      <c r="D10" s="5" t="s">
        <v>43</v>
      </c>
      <c r="E10" s="5" t="s">
        <v>44</v>
      </c>
      <c r="F10" s="15">
        <v>5</v>
      </c>
      <c r="G10" s="15">
        <v>1</v>
      </c>
      <c r="H10" s="122"/>
      <c r="I10" s="62"/>
      <c r="J10" s="60"/>
      <c r="K10" s="60"/>
      <c r="L10" s="60"/>
      <c r="M10" s="60"/>
      <c r="N10" s="60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</row>
    <row r="11" spans="1:69" s="20" customFormat="1" ht="65.25" customHeight="1">
      <c r="A11" s="150"/>
      <c r="B11" s="121"/>
      <c r="C11" s="7" t="s">
        <v>25</v>
      </c>
      <c r="D11" s="5" t="s">
        <v>45</v>
      </c>
      <c r="E11" s="5" t="s">
        <v>46</v>
      </c>
      <c r="F11" s="27">
        <v>4</v>
      </c>
      <c r="G11" s="15">
        <v>2</v>
      </c>
      <c r="H11" s="122"/>
      <c r="I11" s="62"/>
      <c r="J11" s="60"/>
      <c r="K11" s="60"/>
      <c r="L11" s="60"/>
      <c r="M11" s="60"/>
      <c r="N11" s="60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</row>
    <row r="12" spans="1:69" s="20" customFormat="1" ht="62.25" customHeight="1">
      <c r="A12" s="150"/>
      <c r="B12" s="121"/>
      <c r="C12" s="152" t="s">
        <v>26</v>
      </c>
      <c r="D12" s="5" t="s">
        <v>47</v>
      </c>
      <c r="E12" s="5" t="s">
        <v>48</v>
      </c>
      <c r="F12" s="27">
        <v>10</v>
      </c>
      <c r="G12" s="18">
        <v>1</v>
      </c>
      <c r="H12" s="122"/>
      <c r="I12" s="62"/>
      <c r="J12" s="60"/>
      <c r="K12" s="60"/>
      <c r="L12" s="60"/>
      <c r="M12" s="60"/>
      <c r="N12" s="60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</row>
    <row r="13" spans="1:69" s="20" customFormat="1" ht="72" customHeight="1">
      <c r="A13" s="150"/>
      <c r="B13" s="121"/>
      <c r="C13" s="152"/>
      <c r="D13" s="5" t="s">
        <v>49</v>
      </c>
      <c r="E13" s="5" t="s">
        <v>50</v>
      </c>
      <c r="F13" s="18">
        <v>0</v>
      </c>
      <c r="G13" s="17">
        <v>0.5</v>
      </c>
      <c r="H13" s="122"/>
      <c r="I13" s="62"/>
      <c r="J13" s="60"/>
      <c r="K13" s="60"/>
      <c r="L13" s="60"/>
      <c r="M13" s="60"/>
      <c r="N13" s="60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</row>
    <row r="14" spans="1:69" s="20" customFormat="1" ht="64.5" customHeight="1">
      <c r="A14" s="150"/>
      <c r="B14" s="121"/>
      <c r="C14" s="7" t="s">
        <v>27</v>
      </c>
      <c r="D14" s="5" t="s">
        <v>51</v>
      </c>
      <c r="E14" s="5" t="s">
        <v>52</v>
      </c>
      <c r="F14" s="27">
        <v>1</v>
      </c>
      <c r="G14" s="18">
        <v>1</v>
      </c>
      <c r="H14" s="122"/>
      <c r="I14" s="62"/>
      <c r="J14" s="60"/>
      <c r="K14" s="60"/>
      <c r="L14" s="60"/>
      <c r="M14" s="60"/>
      <c r="N14" s="60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</row>
    <row r="15" spans="1:14" s="19" customFormat="1" ht="52.5" customHeight="1">
      <c r="A15" s="150"/>
      <c r="B15" s="121"/>
      <c r="C15" s="154" t="s">
        <v>28</v>
      </c>
      <c r="D15" s="153" t="s">
        <v>53</v>
      </c>
      <c r="E15" s="5" t="s">
        <v>54</v>
      </c>
      <c r="F15" s="23">
        <v>0</v>
      </c>
      <c r="G15" s="18">
        <v>2</v>
      </c>
      <c r="H15" s="122"/>
      <c r="I15" s="62"/>
      <c r="J15" s="60"/>
      <c r="K15" s="60"/>
      <c r="L15" s="60"/>
      <c r="M15" s="60"/>
      <c r="N15" s="60"/>
    </row>
    <row r="16" spans="1:14" ht="48.75" customHeight="1">
      <c r="A16" s="150"/>
      <c r="B16" s="121"/>
      <c r="C16" s="155"/>
      <c r="D16" s="153"/>
      <c r="E16" s="5" t="s">
        <v>55</v>
      </c>
      <c r="F16" s="23">
        <v>0</v>
      </c>
      <c r="G16" s="18">
        <v>2</v>
      </c>
      <c r="H16" s="122"/>
      <c r="I16" s="62"/>
      <c r="J16" s="61"/>
      <c r="K16" s="61"/>
      <c r="L16" s="61"/>
      <c r="M16" s="61"/>
      <c r="N16" s="61"/>
    </row>
    <row r="17" spans="1:14" ht="60.75" customHeight="1">
      <c r="A17" s="150"/>
      <c r="B17" s="121"/>
      <c r="C17" s="7" t="s">
        <v>29</v>
      </c>
      <c r="D17" s="5" t="s">
        <v>56</v>
      </c>
      <c r="E17" s="5" t="s">
        <v>57</v>
      </c>
      <c r="F17" s="27">
        <v>6</v>
      </c>
      <c r="G17" s="18">
        <v>2</v>
      </c>
      <c r="H17" s="122"/>
      <c r="I17" s="62"/>
      <c r="J17" s="61"/>
      <c r="K17" s="61"/>
      <c r="L17" s="61"/>
      <c r="M17" s="61"/>
      <c r="N17" s="61"/>
    </row>
    <row r="18" spans="1:14" ht="70.5" customHeight="1">
      <c r="A18" s="150"/>
      <c r="B18" s="121"/>
      <c r="C18" s="154" t="s">
        <v>30</v>
      </c>
      <c r="D18" s="5" t="s">
        <v>58</v>
      </c>
      <c r="E18" s="5" t="s">
        <v>59</v>
      </c>
      <c r="F18" s="27">
        <v>5</v>
      </c>
      <c r="G18" s="18">
        <v>5</v>
      </c>
      <c r="H18" s="122"/>
      <c r="I18" s="62"/>
      <c r="J18" s="61"/>
      <c r="K18" s="61"/>
      <c r="L18" s="61"/>
      <c r="M18" s="61"/>
      <c r="N18" s="61"/>
    </row>
    <row r="19" spans="1:14" ht="70.5" customHeight="1">
      <c r="A19" s="150"/>
      <c r="B19" s="121"/>
      <c r="C19" s="155"/>
      <c r="D19" s="5" t="s">
        <v>60</v>
      </c>
      <c r="E19" s="5" t="s">
        <v>61</v>
      </c>
      <c r="F19" s="27">
        <v>10</v>
      </c>
      <c r="G19" s="18">
        <v>6</v>
      </c>
      <c r="H19" s="122"/>
      <c r="I19" s="62"/>
      <c r="J19" s="61"/>
      <c r="K19" s="61"/>
      <c r="L19" s="61"/>
      <c r="M19" s="61"/>
      <c r="N19" s="61"/>
    </row>
    <row r="20" spans="1:14" ht="99" customHeight="1">
      <c r="A20" s="150"/>
      <c r="B20" s="121"/>
      <c r="C20" s="154" t="s">
        <v>31</v>
      </c>
      <c r="D20" s="5" t="s">
        <v>62</v>
      </c>
      <c r="E20" s="5" t="s">
        <v>63</v>
      </c>
      <c r="F20" s="27">
        <v>15</v>
      </c>
      <c r="G20" s="18">
        <v>5</v>
      </c>
      <c r="H20" s="122"/>
      <c r="I20" s="62"/>
      <c r="J20" s="61"/>
      <c r="K20" s="61"/>
      <c r="L20" s="61"/>
      <c r="M20" s="61"/>
      <c r="N20" s="61"/>
    </row>
    <row r="21" spans="1:14" ht="41.25" customHeight="1">
      <c r="A21" s="150"/>
      <c r="B21" s="121"/>
      <c r="C21" s="155"/>
      <c r="D21" s="5" t="s">
        <v>64</v>
      </c>
      <c r="E21" s="5" t="s">
        <v>65</v>
      </c>
      <c r="F21" s="27">
        <v>4</v>
      </c>
      <c r="G21" s="18">
        <v>1</v>
      </c>
      <c r="H21" s="122"/>
      <c r="I21" s="62"/>
      <c r="J21" s="61"/>
      <c r="K21" s="61"/>
      <c r="L21" s="61"/>
      <c r="M21" s="61"/>
      <c r="N21" s="61"/>
    </row>
    <row r="22" spans="1:14" ht="51.75" customHeight="1">
      <c r="A22" s="150"/>
      <c r="B22" s="121"/>
      <c r="C22" s="7" t="s">
        <v>32</v>
      </c>
      <c r="D22" s="5" t="s">
        <v>66</v>
      </c>
      <c r="E22" s="5" t="s">
        <v>67</v>
      </c>
      <c r="F22" s="18">
        <v>0</v>
      </c>
      <c r="G22" s="18">
        <v>1</v>
      </c>
      <c r="H22" s="122"/>
      <c r="I22" s="62"/>
      <c r="J22" s="61"/>
      <c r="K22" s="61"/>
      <c r="L22" s="61"/>
      <c r="M22" s="61"/>
      <c r="N22" s="61"/>
    </row>
    <row r="23" spans="1:14" ht="62.25" customHeight="1">
      <c r="A23" s="150"/>
      <c r="B23" s="121"/>
      <c r="C23" s="7" t="s">
        <v>33</v>
      </c>
      <c r="D23" s="5" t="s">
        <v>68</v>
      </c>
      <c r="E23" s="5" t="s">
        <v>69</v>
      </c>
      <c r="F23" s="27">
        <v>4</v>
      </c>
      <c r="G23" s="18">
        <v>2</v>
      </c>
      <c r="H23" s="122"/>
      <c r="I23" s="62"/>
      <c r="J23" s="61"/>
      <c r="K23" s="61"/>
      <c r="L23" s="61"/>
      <c r="M23" s="61"/>
      <c r="N23" s="61"/>
    </row>
    <row r="24" spans="1:14" ht="99.75" customHeight="1">
      <c r="A24" s="150"/>
      <c r="B24" s="121"/>
      <c r="C24" s="7" t="s">
        <v>34</v>
      </c>
      <c r="D24" s="5" t="s">
        <v>70</v>
      </c>
      <c r="E24" s="5" t="s">
        <v>71</v>
      </c>
      <c r="F24" s="28">
        <v>0</v>
      </c>
      <c r="G24" s="18">
        <v>1</v>
      </c>
      <c r="H24" s="122"/>
      <c r="I24" s="62"/>
      <c r="J24" s="61"/>
      <c r="K24" s="61"/>
      <c r="L24" s="61"/>
      <c r="M24" s="61"/>
      <c r="N24" s="61"/>
    </row>
    <row r="25" spans="1:14" ht="42.75" customHeight="1">
      <c r="A25" s="150"/>
      <c r="B25" s="121"/>
      <c r="C25" s="7" t="s">
        <v>35</v>
      </c>
      <c r="D25" s="5" t="s">
        <v>72</v>
      </c>
      <c r="E25" s="5" t="s">
        <v>73</v>
      </c>
      <c r="F25" s="27">
        <v>52</v>
      </c>
      <c r="G25" s="18">
        <v>25</v>
      </c>
      <c r="H25" s="122"/>
      <c r="I25" s="62"/>
      <c r="J25" s="61"/>
      <c r="K25" s="61"/>
      <c r="L25" s="61"/>
      <c r="M25" s="61"/>
      <c r="N25" s="61"/>
    </row>
    <row r="26" spans="1:14" ht="45.75" customHeight="1">
      <c r="A26" s="150"/>
      <c r="B26" s="121"/>
      <c r="C26" s="7" t="s">
        <v>36</v>
      </c>
      <c r="D26" s="5" t="s">
        <v>74</v>
      </c>
      <c r="E26" s="5" t="s">
        <v>75</v>
      </c>
      <c r="F26" s="27">
        <v>5</v>
      </c>
      <c r="G26" s="18">
        <v>5</v>
      </c>
      <c r="H26" s="122"/>
      <c r="I26" s="62"/>
      <c r="J26" s="61"/>
      <c r="K26" s="61"/>
      <c r="L26" s="61"/>
      <c r="M26" s="61"/>
      <c r="N26" s="61"/>
    </row>
    <row r="27" spans="1:14" ht="73.5" customHeight="1">
      <c r="A27" s="150"/>
      <c r="B27" s="121"/>
      <c r="C27" s="7" t="s">
        <v>37</v>
      </c>
      <c r="D27" s="5" t="s">
        <v>76</v>
      </c>
      <c r="E27" s="5" t="s">
        <v>77</v>
      </c>
      <c r="F27" s="18">
        <v>12</v>
      </c>
      <c r="G27" s="18">
        <v>20</v>
      </c>
      <c r="H27" s="122"/>
      <c r="I27" s="62"/>
      <c r="J27" s="61"/>
      <c r="K27" s="61"/>
      <c r="L27" s="61"/>
      <c r="M27" s="61"/>
      <c r="N27" s="61"/>
    </row>
    <row r="28" spans="1:14" ht="63" customHeight="1">
      <c r="A28" s="150"/>
      <c r="B28" s="121"/>
      <c r="C28" s="7" t="s">
        <v>38</v>
      </c>
      <c r="D28" s="5" t="s">
        <v>78</v>
      </c>
      <c r="E28" s="5" t="s">
        <v>79</v>
      </c>
      <c r="F28" s="18">
        <v>200</v>
      </c>
      <c r="G28" s="15">
        <v>60</v>
      </c>
      <c r="H28" s="122"/>
      <c r="I28" s="62"/>
      <c r="J28" s="61"/>
      <c r="K28" s="61"/>
      <c r="L28" s="61"/>
      <c r="M28" s="61"/>
      <c r="N28" s="61"/>
    </row>
    <row r="30" spans="1:3" ht="15.75" customHeight="1">
      <c r="A30" s="123" t="s">
        <v>161</v>
      </c>
      <c r="B30" s="124"/>
      <c r="C30" s="125"/>
    </row>
    <row r="31" spans="1:3" ht="15.75" customHeight="1">
      <c r="A31" s="115" t="s">
        <v>162</v>
      </c>
      <c r="B31" s="116"/>
      <c r="C31" s="117"/>
    </row>
    <row r="32" spans="1:3" ht="15.75" customHeight="1">
      <c r="A32" s="118" t="s">
        <v>163</v>
      </c>
      <c r="B32" s="119"/>
      <c r="C32" s="120"/>
    </row>
    <row r="45" ht="22.5" customHeight="1">
      <c r="D45" s="12"/>
    </row>
    <row r="46" ht="15">
      <c r="D46" s="12"/>
    </row>
    <row r="47" ht="18" customHeight="1">
      <c r="D47" s="12"/>
    </row>
    <row r="48" ht="15">
      <c r="D48" s="12"/>
    </row>
    <row r="49" ht="15">
      <c r="D49" s="12"/>
    </row>
    <row r="50" ht="15">
      <c r="D50" s="12"/>
    </row>
    <row r="51" ht="22.5" customHeight="1">
      <c r="D51" s="12"/>
    </row>
    <row r="52" ht="15">
      <c r="D52" s="12"/>
    </row>
    <row r="53" ht="15">
      <c r="D53" s="12"/>
    </row>
    <row r="54" ht="15">
      <c r="D54" s="12"/>
    </row>
    <row r="55" ht="15">
      <c r="D55" s="12"/>
    </row>
    <row r="56" ht="15">
      <c r="D56" s="12"/>
    </row>
  </sheetData>
  <sheetProtection/>
  <mergeCells count="26">
    <mergeCell ref="D15:D16"/>
    <mergeCell ref="H8:H28"/>
    <mergeCell ref="B8:B28"/>
    <mergeCell ref="C18:C19"/>
    <mergeCell ref="C15:C16"/>
    <mergeCell ref="C20:C21"/>
    <mergeCell ref="A1:D1"/>
    <mergeCell ref="N5:N7"/>
    <mergeCell ref="I5:I7"/>
    <mergeCell ref="C12:C13"/>
    <mergeCell ref="G5:G7"/>
    <mergeCell ref="H5:H7"/>
    <mergeCell ref="J5:M5"/>
    <mergeCell ref="J6:J7"/>
    <mergeCell ref="K6:L6"/>
    <mergeCell ref="M6:M7"/>
    <mergeCell ref="A2:D2"/>
    <mergeCell ref="A3:D3"/>
    <mergeCell ref="A31:C31"/>
    <mergeCell ref="A32:C32"/>
    <mergeCell ref="D5:F6"/>
    <mergeCell ref="A30:C30"/>
    <mergeCell ref="A5:A7"/>
    <mergeCell ref="C5:C7"/>
    <mergeCell ref="A8:A28"/>
    <mergeCell ref="B5:B7"/>
  </mergeCells>
  <printOptions/>
  <pageMargins left="0.2" right="0.2" top="0.35" bottom="0.33" header="0" footer="0"/>
  <pageSetup fitToHeight="1" fitToWidth="1"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Q49"/>
  <sheetViews>
    <sheetView zoomScale="70" zoomScaleNormal="70" zoomScalePageLayoutView="0" workbookViewId="0" topLeftCell="A1">
      <selection activeCell="C8" sqref="C8"/>
    </sheetView>
  </sheetViews>
  <sheetFormatPr defaultColWidth="11.421875" defaultRowHeight="12.75"/>
  <cols>
    <col min="1" max="1" width="21.57421875" style="64" customWidth="1"/>
    <col min="2" max="2" width="23.421875" style="64" customWidth="1"/>
    <col min="3" max="3" width="35.7109375" style="64" customWidth="1"/>
    <col min="4" max="4" width="30.7109375" style="64" customWidth="1"/>
    <col min="5" max="5" width="23.421875" style="64" customWidth="1"/>
    <col min="6" max="6" width="10.421875" style="64" customWidth="1"/>
    <col min="7" max="7" width="13.8515625" style="64" customWidth="1"/>
    <col min="8" max="8" width="19.140625" style="64" customWidth="1"/>
    <col min="9" max="9" width="28.00390625" style="64" customWidth="1"/>
    <col min="10" max="10" width="10.8515625" style="64" customWidth="1"/>
    <col min="11" max="11" width="10.421875" style="64" bestFit="1" customWidth="1"/>
    <col min="12" max="13" width="11.421875" style="64" customWidth="1"/>
    <col min="14" max="14" width="21.28125" style="64" customWidth="1"/>
    <col min="15" max="16384" width="11.421875" style="64" customWidth="1"/>
  </cols>
  <sheetData>
    <row r="1" spans="1:9" ht="24" customHeight="1">
      <c r="A1" s="151" t="s">
        <v>181</v>
      </c>
      <c r="B1" s="151"/>
      <c r="C1" s="151"/>
      <c r="D1" s="151"/>
      <c r="E1" s="63"/>
      <c r="F1" s="63"/>
      <c r="G1" s="63"/>
      <c r="H1" s="63"/>
      <c r="I1" s="63"/>
    </row>
    <row r="2" spans="1:69" s="66" customFormat="1" ht="21" customHeight="1">
      <c r="A2" s="167" t="s">
        <v>4</v>
      </c>
      <c r="B2" s="168"/>
      <c r="C2" s="168"/>
      <c r="D2" s="168"/>
      <c r="E2" s="65"/>
      <c r="F2" s="65"/>
      <c r="G2" s="65"/>
      <c r="H2" s="65"/>
      <c r="I2" s="65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</row>
    <row r="3" spans="1:69" s="66" customFormat="1" ht="21" customHeight="1">
      <c r="A3" s="169" t="s">
        <v>182</v>
      </c>
      <c r="B3" s="169"/>
      <c r="C3" s="169"/>
      <c r="D3" s="169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</row>
    <row r="4" spans="1:69" s="66" customFormat="1" ht="25.5" customHeight="1">
      <c r="A4" s="65"/>
      <c r="C4" s="65"/>
      <c r="D4" s="65"/>
      <c r="E4" s="65"/>
      <c r="F4" s="65"/>
      <c r="G4" s="65"/>
      <c r="H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</row>
    <row r="5" spans="1:69" s="67" customFormat="1" ht="22.5" customHeight="1">
      <c r="A5" s="144" t="s">
        <v>165</v>
      </c>
      <c r="B5" s="143" t="s">
        <v>164</v>
      </c>
      <c r="C5" s="143" t="s">
        <v>2</v>
      </c>
      <c r="D5" s="135" t="s">
        <v>168</v>
      </c>
      <c r="E5" s="136"/>
      <c r="F5" s="137"/>
      <c r="G5" s="114" t="s">
        <v>169</v>
      </c>
      <c r="H5" s="114" t="s">
        <v>170</v>
      </c>
      <c r="I5" s="142" t="s">
        <v>171</v>
      </c>
      <c r="J5" s="142" t="s">
        <v>172</v>
      </c>
      <c r="K5" s="142"/>
      <c r="L5" s="142"/>
      <c r="M5" s="142"/>
      <c r="N5" s="141" t="s">
        <v>173</v>
      </c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</row>
    <row r="6" spans="1:69" s="67" customFormat="1" ht="22.5" customHeight="1">
      <c r="A6" s="145"/>
      <c r="B6" s="143"/>
      <c r="C6" s="144"/>
      <c r="D6" s="138"/>
      <c r="E6" s="139"/>
      <c r="F6" s="140"/>
      <c r="G6" s="114"/>
      <c r="H6" s="114"/>
      <c r="I6" s="142"/>
      <c r="J6" s="114" t="s">
        <v>174</v>
      </c>
      <c r="K6" s="147" t="s">
        <v>175</v>
      </c>
      <c r="L6" s="147"/>
      <c r="M6" s="114" t="s">
        <v>176</v>
      </c>
      <c r="N6" s="141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s="67" customFormat="1" ht="27.75" customHeight="1">
      <c r="A7" s="146"/>
      <c r="B7" s="143"/>
      <c r="C7" s="144"/>
      <c r="D7" s="56" t="s">
        <v>177</v>
      </c>
      <c r="E7" s="56" t="s">
        <v>1</v>
      </c>
      <c r="F7" s="57" t="s">
        <v>178</v>
      </c>
      <c r="G7" s="114"/>
      <c r="H7" s="114"/>
      <c r="I7" s="142"/>
      <c r="J7" s="114"/>
      <c r="K7" s="58" t="s">
        <v>179</v>
      </c>
      <c r="L7" s="59" t="s">
        <v>180</v>
      </c>
      <c r="M7" s="114"/>
      <c r="N7" s="141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s="73" customFormat="1" ht="60.75" customHeight="1">
      <c r="A8" s="165" t="s">
        <v>183</v>
      </c>
      <c r="B8" s="165" t="s">
        <v>184</v>
      </c>
      <c r="C8" s="69" t="s">
        <v>185</v>
      </c>
      <c r="D8" s="69" t="s">
        <v>186</v>
      </c>
      <c r="E8" s="69" t="s">
        <v>187</v>
      </c>
      <c r="F8" s="68">
        <v>0</v>
      </c>
      <c r="G8" s="70">
        <v>1</v>
      </c>
      <c r="H8" s="166">
        <v>100</v>
      </c>
      <c r="I8" s="87"/>
      <c r="J8" s="88"/>
      <c r="K8" s="88"/>
      <c r="L8" s="88"/>
      <c r="M8" s="88"/>
      <c r="N8" s="88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</row>
    <row r="9" spans="1:69" s="73" customFormat="1" ht="88.5" customHeight="1">
      <c r="A9" s="165"/>
      <c r="B9" s="165"/>
      <c r="C9" s="69" t="s">
        <v>188</v>
      </c>
      <c r="D9" s="69" t="s">
        <v>189</v>
      </c>
      <c r="E9" s="69" t="s">
        <v>190</v>
      </c>
      <c r="F9" s="68">
        <v>0</v>
      </c>
      <c r="G9" s="74" t="s">
        <v>191</v>
      </c>
      <c r="H9" s="166"/>
      <c r="I9" s="87"/>
      <c r="J9" s="88"/>
      <c r="K9" s="88"/>
      <c r="L9" s="88"/>
      <c r="M9" s="88"/>
      <c r="N9" s="88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</row>
    <row r="10" spans="1:69" s="73" customFormat="1" ht="102.75" customHeight="1">
      <c r="A10" s="165"/>
      <c r="B10" s="165"/>
      <c r="C10" s="69" t="s">
        <v>192</v>
      </c>
      <c r="D10" s="69" t="s">
        <v>193</v>
      </c>
      <c r="E10" s="69" t="s">
        <v>194</v>
      </c>
      <c r="F10" s="68">
        <v>0</v>
      </c>
      <c r="G10" s="74" t="s">
        <v>191</v>
      </c>
      <c r="H10" s="166"/>
      <c r="I10" s="87"/>
      <c r="J10" s="88"/>
      <c r="K10" s="88"/>
      <c r="L10" s="88"/>
      <c r="M10" s="88"/>
      <c r="N10" s="88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</row>
    <row r="11" spans="1:69" s="73" customFormat="1" ht="96.75" customHeight="1">
      <c r="A11" s="165"/>
      <c r="B11" s="165"/>
      <c r="C11" s="69" t="s">
        <v>195</v>
      </c>
      <c r="D11" s="69" t="s">
        <v>196</v>
      </c>
      <c r="E11" s="69" t="s">
        <v>197</v>
      </c>
      <c r="F11" s="68">
        <v>0</v>
      </c>
      <c r="G11" s="70">
        <v>0.05</v>
      </c>
      <c r="H11" s="166"/>
      <c r="I11" s="87"/>
      <c r="J11" s="88"/>
      <c r="K11" s="88"/>
      <c r="L11" s="88"/>
      <c r="M11" s="88"/>
      <c r="N11" s="88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</row>
    <row r="15" spans="1:3" ht="16.5" customHeight="1">
      <c r="A15" s="162" t="s">
        <v>161</v>
      </c>
      <c r="B15" s="163"/>
      <c r="C15" s="164"/>
    </row>
    <row r="16" spans="1:3" ht="16.5" customHeight="1">
      <c r="A16" s="156" t="s">
        <v>162</v>
      </c>
      <c r="B16" s="157"/>
      <c r="C16" s="158"/>
    </row>
    <row r="17" spans="1:3" ht="16.5" customHeight="1">
      <c r="A17" s="159" t="s">
        <v>163</v>
      </c>
      <c r="B17" s="160"/>
      <c r="C17" s="161"/>
    </row>
    <row r="38" ht="22.5" customHeight="1">
      <c r="D38" s="75"/>
    </row>
    <row r="39" ht="15">
      <c r="D39" s="75"/>
    </row>
    <row r="40" ht="18" customHeight="1">
      <c r="D40" s="75"/>
    </row>
    <row r="41" ht="15">
      <c r="D41" s="75"/>
    </row>
    <row r="42" ht="15">
      <c r="D42" s="75"/>
    </row>
    <row r="43" ht="15">
      <c r="D43" s="75"/>
    </row>
    <row r="44" ht="22.5" customHeight="1">
      <c r="D44" s="75"/>
    </row>
    <row r="45" ht="15">
      <c r="D45" s="75"/>
    </row>
    <row r="46" ht="15">
      <c r="D46" s="75"/>
    </row>
    <row r="47" ht="15">
      <c r="D47" s="75"/>
    </row>
    <row r="48" ht="15">
      <c r="D48" s="75"/>
    </row>
    <row r="49" ht="15">
      <c r="D49" s="75"/>
    </row>
  </sheetData>
  <sheetProtection/>
  <mergeCells count="21">
    <mergeCell ref="C5:C7"/>
    <mergeCell ref="N5:N7"/>
    <mergeCell ref="J6:J7"/>
    <mergeCell ref="K6:L6"/>
    <mergeCell ref="M6:M7"/>
    <mergeCell ref="H8:H11"/>
    <mergeCell ref="A1:D1"/>
    <mergeCell ref="A2:D2"/>
    <mergeCell ref="A3:D3"/>
    <mergeCell ref="A5:A7"/>
    <mergeCell ref="B5:B7"/>
    <mergeCell ref="A16:C16"/>
    <mergeCell ref="A17:C17"/>
    <mergeCell ref="D5:F6"/>
    <mergeCell ref="J5:M5"/>
    <mergeCell ref="G5:G7"/>
    <mergeCell ref="A15:C15"/>
    <mergeCell ref="H5:H7"/>
    <mergeCell ref="I5:I7"/>
    <mergeCell ref="A8:A11"/>
    <mergeCell ref="B8:B11"/>
  </mergeCells>
  <printOptions/>
  <pageMargins left="0.2" right="0.2" top="0.35" bottom="0.33" header="0" footer="0"/>
  <pageSetup fitToHeight="1" fitToWidth="1" horizontalDpi="600" verticalDpi="600" orientation="landscape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Q56"/>
  <sheetViews>
    <sheetView zoomScale="70" zoomScaleNormal="70" zoomScalePageLayoutView="0" workbookViewId="0" topLeftCell="A1">
      <selection activeCell="D16" sqref="D16"/>
    </sheetView>
  </sheetViews>
  <sheetFormatPr defaultColWidth="11.421875" defaultRowHeight="12.75"/>
  <cols>
    <col min="1" max="1" width="21.57421875" style="64" customWidth="1"/>
    <col min="2" max="2" width="23.421875" style="64" customWidth="1"/>
    <col min="3" max="3" width="35.7109375" style="64" customWidth="1"/>
    <col min="4" max="4" width="30.7109375" style="64" customWidth="1"/>
    <col min="5" max="5" width="23.421875" style="64" customWidth="1"/>
    <col min="6" max="6" width="10.421875" style="64" customWidth="1"/>
    <col min="7" max="7" width="13.8515625" style="64" customWidth="1"/>
    <col min="8" max="8" width="19.140625" style="64" customWidth="1"/>
    <col min="9" max="9" width="28.00390625" style="64" customWidth="1"/>
    <col min="10" max="10" width="10.8515625" style="64" customWidth="1"/>
    <col min="11" max="11" width="10.421875" style="64" bestFit="1" customWidth="1"/>
    <col min="12" max="13" width="11.421875" style="64" customWidth="1"/>
    <col min="14" max="14" width="21.28125" style="64" customWidth="1"/>
    <col min="15" max="16384" width="11.421875" style="64" customWidth="1"/>
  </cols>
  <sheetData>
    <row r="1" spans="1:9" ht="26.25" customHeight="1">
      <c r="A1" s="151" t="s">
        <v>181</v>
      </c>
      <c r="B1" s="151"/>
      <c r="C1" s="151"/>
      <c r="D1" s="151"/>
      <c r="E1" s="63"/>
      <c r="F1" s="63"/>
      <c r="G1" s="63"/>
      <c r="H1" s="63"/>
      <c r="I1" s="63"/>
    </row>
    <row r="2" spans="1:69" s="66" customFormat="1" ht="21" customHeight="1">
      <c r="A2" s="174" t="s">
        <v>4</v>
      </c>
      <c r="B2" s="174"/>
      <c r="C2" s="174"/>
      <c r="D2" s="174"/>
      <c r="E2" s="65"/>
      <c r="F2" s="65"/>
      <c r="G2" s="65"/>
      <c r="H2" s="65"/>
      <c r="I2" s="65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</row>
    <row r="3" spans="1:69" s="66" customFormat="1" ht="24.75" customHeight="1">
      <c r="A3" s="169" t="s">
        <v>198</v>
      </c>
      <c r="B3" s="169"/>
      <c r="C3" s="169"/>
      <c r="D3" s="169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</row>
    <row r="4" spans="1:69" s="66" customFormat="1" ht="21" customHeight="1">
      <c r="A4" s="65"/>
      <c r="C4" s="65"/>
      <c r="D4" s="65"/>
      <c r="E4" s="65"/>
      <c r="F4" s="65"/>
      <c r="G4" s="65"/>
      <c r="H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</row>
    <row r="5" spans="1:69" s="67" customFormat="1" ht="18" customHeight="1">
      <c r="A5" s="144" t="s">
        <v>165</v>
      </c>
      <c r="B5" s="143" t="s">
        <v>164</v>
      </c>
      <c r="C5" s="143" t="s">
        <v>2</v>
      </c>
      <c r="D5" s="135" t="s">
        <v>168</v>
      </c>
      <c r="E5" s="136"/>
      <c r="F5" s="137"/>
      <c r="G5" s="114" t="s">
        <v>169</v>
      </c>
      <c r="H5" s="114" t="s">
        <v>170</v>
      </c>
      <c r="I5" s="142" t="s">
        <v>171</v>
      </c>
      <c r="J5" s="142" t="s">
        <v>172</v>
      </c>
      <c r="K5" s="142"/>
      <c r="L5" s="142"/>
      <c r="M5" s="142"/>
      <c r="N5" s="141" t="s">
        <v>173</v>
      </c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</row>
    <row r="6" spans="1:69" s="67" customFormat="1" ht="16.5" customHeight="1">
      <c r="A6" s="145"/>
      <c r="B6" s="143"/>
      <c r="C6" s="144"/>
      <c r="D6" s="138"/>
      <c r="E6" s="139"/>
      <c r="F6" s="140"/>
      <c r="G6" s="114"/>
      <c r="H6" s="114"/>
      <c r="I6" s="142"/>
      <c r="J6" s="114" t="s">
        <v>174</v>
      </c>
      <c r="K6" s="147" t="s">
        <v>175</v>
      </c>
      <c r="L6" s="147"/>
      <c r="M6" s="114" t="s">
        <v>176</v>
      </c>
      <c r="N6" s="141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s="67" customFormat="1" ht="28.5" customHeight="1">
      <c r="A7" s="146"/>
      <c r="B7" s="143"/>
      <c r="C7" s="144"/>
      <c r="D7" s="56" t="s">
        <v>177</v>
      </c>
      <c r="E7" s="56" t="s">
        <v>1</v>
      </c>
      <c r="F7" s="57" t="s">
        <v>178</v>
      </c>
      <c r="G7" s="114"/>
      <c r="H7" s="114"/>
      <c r="I7" s="142"/>
      <c r="J7" s="114"/>
      <c r="K7" s="58" t="s">
        <v>179</v>
      </c>
      <c r="L7" s="59" t="s">
        <v>180</v>
      </c>
      <c r="M7" s="114"/>
      <c r="N7" s="141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s="73" customFormat="1" ht="75.75" customHeight="1">
      <c r="A8" s="184" t="s">
        <v>199</v>
      </c>
      <c r="B8" s="165" t="s">
        <v>200</v>
      </c>
      <c r="C8" s="69" t="s">
        <v>201</v>
      </c>
      <c r="D8" s="76" t="s">
        <v>202</v>
      </c>
      <c r="E8" s="69" t="s">
        <v>203</v>
      </c>
      <c r="F8" s="77"/>
      <c r="G8" s="71"/>
      <c r="H8" s="166">
        <v>1013</v>
      </c>
      <c r="I8" s="78"/>
      <c r="J8" s="88"/>
      <c r="K8" s="88"/>
      <c r="L8" s="88"/>
      <c r="M8" s="88"/>
      <c r="N8" s="88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</row>
    <row r="9" spans="1:69" s="73" customFormat="1" ht="62.25" customHeight="1">
      <c r="A9" s="185"/>
      <c r="B9" s="165"/>
      <c r="C9" s="69" t="s">
        <v>204</v>
      </c>
      <c r="D9" s="76" t="s">
        <v>205</v>
      </c>
      <c r="E9" s="69" t="s">
        <v>206</v>
      </c>
      <c r="F9" s="68"/>
      <c r="G9" s="71"/>
      <c r="H9" s="166"/>
      <c r="I9" s="78"/>
      <c r="J9" s="88"/>
      <c r="K9" s="88"/>
      <c r="L9" s="88"/>
      <c r="M9" s="88"/>
      <c r="N9" s="88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</row>
    <row r="10" spans="1:69" s="73" customFormat="1" ht="52.5" customHeight="1">
      <c r="A10" s="185"/>
      <c r="B10" s="165"/>
      <c r="C10" s="69" t="s">
        <v>207</v>
      </c>
      <c r="D10" s="76" t="s">
        <v>208</v>
      </c>
      <c r="E10" s="69" t="s">
        <v>209</v>
      </c>
      <c r="F10" s="68"/>
      <c r="G10" s="71"/>
      <c r="H10" s="166"/>
      <c r="I10" s="78"/>
      <c r="J10" s="88"/>
      <c r="K10" s="88"/>
      <c r="L10" s="88"/>
      <c r="M10" s="88"/>
      <c r="N10" s="88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</row>
    <row r="11" spans="1:69" s="73" customFormat="1" ht="57" customHeight="1">
      <c r="A11" s="185"/>
      <c r="B11" s="165"/>
      <c r="C11" s="69" t="s">
        <v>210</v>
      </c>
      <c r="D11" s="76" t="s">
        <v>211</v>
      </c>
      <c r="E11" s="69" t="s">
        <v>212</v>
      </c>
      <c r="F11" s="79"/>
      <c r="G11" s="80"/>
      <c r="H11" s="166"/>
      <c r="I11" s="78"/>
      <c r="J11" s="88"/>
      <c r="K11" s="88"/>
      <c r="L11" s="88"/>
      <c r="M11" s="88"/>
      <c r="N11" s="88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</row>
    <row r="12" spans="1:69" s="73" customFormat="1" ht="66.75" customHeight="1">
      <c r="A12" s="185"/>
      <c r="B12" s="165"/>
      <c r="C12" s="69" t="s">
        <v>213</v>
      </c>
      <c r="D12" s="76" t="s">
        <v>214</v>
      </c>
      <c r="E12" s="69" t="s">
        <v>215</v>
      </c>
      <c r="F12" s="79"/>
      <c r="G12" s="79"/>
      <c r="H12" s="166"/>
      <c r="I12" s="78"/>
      <c r="J12" s="88"/>
      <c r="K12" s="88"/>
      <c r="L12" s="88"/>
      <c r="M12" s="88"/>
      <c r="N12" s="88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</row>
    <row r="13" spans="1:69" s="73" customFormat="1" ht="83.25" customHeight="1">
      <c r="A13" s="185"/>
      <c r="B13" s="165"/>
      <c r="C13" s="69" t="s">
        <v>216</v>
      </c>
      <c r="D13" s="76" t="s">
        <v>217</v>
      </c>
      <c r="E13" s="69" t="s">
        <v>218</v>
      </c>
      <c r="F13" s="81"/>
      <c r="G13" s="82"/>
      <c r="H13" s="166"/>
      <c r="I13" s="78"/>
      <c r="J13" s="88"/>
      <c r="K13" s="88"/>
      <c r="L13" s="88"/>
      <c r="M13" s="88"/>
      <c r="N13" s="88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</row>
    <row r="14" spans="1:69" s="73" customFormat="1" ht="39" customHeight="1">
      <c r="A14" s="185"/>
      <c r="B14" s="165"/>
      <c r="C14" s="170" t="s">
        <v>219</v>
      </c>
      <c r="D14" s="172" t="s">
        <v>220</v>
      </c>
      <c r="E14" s="69" t="s">
        <v>221</v>
      </c>
      <c r="F14" s="79"/>
      <c r="G14" s="80"/>
      <c r="H14" s="166"/>
      <c r="I14" s="78"/>
      <c r="J14" s="88"/>
      <c r="K14" s="88"/>
      <c r="L14" s="88"/>
      <c r="M14" s="88"/>
      <c r="N14" s="88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</row>
    <row r="15" spans="1:14" s="72" customFormat="1" ht="45.75" customHeight="1">
      <c r="A15" s="185"/>
      <c r="B15" s="165"/>
      <c r="C15" s="171"/>
      <c r="D15" s="173"/>
      <c r="E15" s="69" t="s">
        <v>222</v>
      </c>
      <c r="F15" s="79"/>
      <c r="G15" s="80"/>
      <c r="H15" s="166"/>
      <c r="I15" s="78"/>
      <c r="J15" s="88"/>
      <c r="K15" s="88"/>
      <c r="L15" s="88"/>
      <c r="M15" s="88"/>
      <c r="N15" s="88"/>
    </row>
    <row r="16" spans="1:14" ht="63.75" customHeight="1">
      <c r="A16" s="185"/>
      <c r="B16" s="165" t="s">
        <v>223</v>
      </c>
      <c r="C16" s="69" t="s">
        <v>224</v>
      </c>
      <c r="D16" s="76" t="s">
        <v>225</v>
      </c>
      <c r="E16" s="69" t="s">
        <v>226</v>
      </c>
      <c r="F16" s="81"/>
      <c r="G16" s="82"/>
      <c r="H16" s="166"/>
      <c r="I16" s="85"/>
      <c r="J16" s="85"/>
      <c r="K16" s="85"/>
      <c r="L16" s="85"/>
      <c r="M16" s="85"/>
      <c r="N16" s="85"/>
    </row>
    <row r="17" spans="1:14" ht="63.75" customHeight="1">
      <c r="A17" s="185"/>
      <c r="B17" s="165"/>
      <c r="C17" s="83" t="s">
        <v>227</v>
      </c>
      <c r="D17" s="76" t="s">
        <v>228</v>
      </c>
      <c r="E17" s="69" t="s">
        <v>229</v>
      </c>
      <c r="F17" s="68"/>
      <c r="G17" s="86"/>
      <c r="H17" s="166"/>
      <c r="I17" s="85"/>
      <c r="J17" s="85"/>
      <c r="K17" s="85"/>
      <c r="L17" s="85"/>
      <c r="M17" s="85"/>
      <c r="N17" s="85"/>
    </row>
    <row r="18" spans="1:14" ht="60.75" customHeight="1">
      <c r="A18" s="185"/>
      <c r="B18" s="165"/>
      <c r="C18" s="69" t="s">
        <v>230</v>
      </c>
      <c r="D18" s="84" t="s">
        <v>231</v>
      </c>
      <c r="E18" s="69" t="s">
        <v>232</v>
      </c>
      <c r="F18" s="68"/>
      <c r="G18" s="82"/>
      <c r="H18" s="166"/>
      <c r="I18" s="85"/>
      <c r="J18" s="85"/>
      <c r="K18" s="85"/>
      <c r="L18" s="85"/>
      <c r="M18" s="85"/>
      <c r="N18" s="85"/>
    </row>
    <row r="19" spans="1:14" ht="51" customHeight="1">
      <c r="A19" s="185"/>
      <c r="B19" s="165"/>
      <c r="C19" s="69" t="s">
        <v>233</v>
      </c>
      <c r="D19" s="76" t="s">
        <v>234</v>
      </c>
      <c r="E19" s="69" t="s">
        <v>235</v>
      </c>
      <c r="F19" s="85"/>
      <c r="G19" s="85"/>
      <c r="H19" s="166"/>
      <c r="I19" s="85"/>
      <c r="J19" s="85"/>
      <c r="K19" s="85"/>
      <c r="L19" s="85"/>
      <c r="M19" s="85"/>
      <c r="N19" s="85"/>
    </row>
    <row r="20" spans="1:14" ht="97.5" customHeight="1">
      <c r="A20" s="186"/>
      <c r="B20" s="68" t="s">
        <v>236</v>
      </c>
      <c r="C20" s="69" t="s">
        <v>237</v>
      </c>
      <c r="D20" s="76" t="s">
        <v>238</v>
      </c>
      <c r="E20" s="69" t="s">
        <v>239</v>
      </c>
      <c r="F20" s="85"/>
      <c r="G20" s="85"/>
      <c r="H20" s="166"/>
      <c r="I20" s="85"/>
      <c r="J20" s="85"/>
      <c r="K20" s="85"/>
      <c r="L20" s="85"/>
      <c r="M20" s="85"/>
      <c r="N20" s="85"/>
    </row>
    <row r="21" ht="19.5" customHeight="1"/>
    <row r="22" spans="1:3" ht="16.5" customHeight="1">
      <c r="A22" s="181" t="s">
        <v>161</v>
      </c>
      <c r="B22" s="182"/>
      <c r="C22" s="183"/>
    </row>
    <row r="23" spans="1:3" ht="16.5" customHeight="1">
      <c r="A23" s="175" t="s">
        <v>162</v>
      </c>
      <c r="B23" s="176"/>
      <c r="C23" s="177"/>
    </row>
    <row r="24" spans="1:3" ht="16.5" customHeight="1">
      <c r="A24" s="178" t="s">
        <v>163</v>
      </c>
      <c r="B24" s="179"/>
      <c r="C24" s="180"/>
    </row>
    <row r="37" ht="15">
      <c r="D37" s="75"/>
    </row>
    <row r="38" ht="15">
      <c r="D38" s="75"/>
    </row>
    <row r="39" ht="15">
      <c r="D39" s="75"/>
    </row>
    <row r="40" ht="35.25" customHeight="1">
      <c r="D40" s="75"/>
    </row>
    <row r="41" ht="15">
      <c r="D41" s="75"/>
    </row>
    <row r="42" ht="15">
      <c r="D42" s="75"/>
    </row>
    <row r="43" ht="15">
      <c r="D43" s="75"/>
    </row>
    <row r="44" ht="15">
      <c r="D44" s="75"/>
    </row>
    <row r="45" ht="22.5" customHeight="1">
      <c r="D45" s="75"/>
    </row>
    <row r="46" ht="15">
      <c r="D46" s="75"/>
    </row>
    <row r="47" ht="18" customHeight="1">
      <c r="D47" s="75"/>
    </row>
    <row r="48" ht="15">
      <c r="D48" s="75"/>
    </row>
    <row r="49" ht="15">
      <c r="D49" s="75"/>
    </row>
    <row r="50" ht="15">
      <c r="D50" s="75"/>
    </row>
    <row r="51" ht="22.5" customHeight="1">
      <c r="D51" s="75"/>
    </row>
    <row r="52" ht="15">
      <c r="D52" s="75"/>
    </row>
    <row r="53" ht="15">
      <c r="D53" s="75"/>
    </row>
    <row r="54" ht="15">
      <c r="D54" s="75"/>
    </row>
    <row r="55" ht="15">
      <c r="D55" s="75"/>
    </row>
    <row r="56" ht="15">
      <c r="D56" s="75"/>
    </row>
  </sheetData>
  <sheetProtection/>
  <mergeCells count="24">
    <mergeCell ref="A1:D1"/>
    <mergeCell ref="A2:D2"/>
    <mergeCell ref="A3:D3"/>
    <mergeCell ref="D5:F6"/>
    <mergeCell ref="A23:C23"/>
    <mergeCell ref="A24:C24"/>
    <mergeCell ref="A22:C22"/>
    <mergeCell ref="A8:A20"/>
    <mergeCell ref="B8:B15"/>
    <mergeCell ref="H8:H20"/>
    <mergeCell ref="A5:A7"/>
    <mergeCell ref="B5:B7"/>
    <mergeCell ref="C5:C7"/>
    <mergeCell ref="C14:C15"/>
    <mergeCell ref="D14:D15"/>
    <mergeCell ref="B16:B19"/>
    <mergeCell ref="G5:G7"/>
    <mergeCell ref="H5:H7"/>
    <mergeCell ref="J5:M5"/>
    <mergeCell ref="N5:N7"/>
    <mergeCell ref="J6:J7"/>
    <mergeCell ref="K6:L6"/>
    <mergeCell ref="M6:M7"/>
    <mergeCell ref="I5:I7"/>
  </mergeCells>
  <printOptions/>
  <pageMargins left="0.2" right="0.2" top="0.35" bottom="0.33" header="0" footer="0"/>
  <pageSetup fitToHeight="1" fitToWidth="1"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P60"/>
  <sheetViews>
    <sheetView tabSelected="1" zoomScale="85" zoomScaleNormal="85" zoomScalePageLayoutView="0" workbookViewId="0" topLeftCell="E14">
      <selection activeCell="J19" sqref="J19"/>
    </sheetView>
  </sheetViews>
  <sheetFormatPr defaultColWidth="11.421875" defaultRowHeight="12.75"/>
  <cols>
    <col min="1" max="1" width="21.57421875" style="64" customWidth="1"/>
    <col min="2" max="2" width="23.421875" style="64" customWidth="1"/>
    <col min="3" max="3" width="28.140625" style="64" customWidth="1"/>
    <col min="4" max="4" width="30.7109375" style="64" customWidth="1"/>
    <col min="5" max="5" width="23.421875" style="64" customWidth="1"/>
    <col min="6" max="6" width="13.8515625" style="64" customWidth="1"/>
    <col min="7" max="7" width="25.421875" style="64" customWidth="1"/>
    <col min="8" max="8" width="18.7109375" style="101" customWidth="1"/>
    <col min="9" max="9" width="14.57421875" style="64" bestFit="1" customWidth="1"/>
    <col min="10" max="10" width="15.00390625" style="64" customWidth="1"/>
    <col min="11" max="11" width="16.8515625" style="64" bestFit="1" customWidth="1"/>
    <col min="12" max="12" width="16.7109375" style="64" customWidth="1"/>
    <col min="13" max="13" width="19.140625" style="64" customWidth="1"/>
    <col min="14" max="16384" width="11.421875" style="64" customWidth="1"/>
  </cols>
  <sheetData>
    <row r="1" spans="1:8" s="92" customFormat="1" ht="18">
      <c r="A1" s="210" t="s">
        <v>181</v>
      </c>
      <c r="B1" s="210"/>
      <c r="C1" s="210"/>
      <c r="D1" s="210"/>
      <c r="E1" s="91"/>
      <c r="F1" s="91"/>
      <c r="G1" s="91"/>
      <c r="H1" s="100"/>
    </row>
    <row r="2" spans="1:68" s="66" customFormat="1" ht="18">
      <c r="A2" s="174" t="s">
        <v>4</v>
      </c>
      <c r="B2" s="174"/>
      <c r="C2" s="174"/>
      <c r="D2" s="174"/>
      <c r="E2" s="65"/>
      <c r="F2" s="65"/>
      <c r="G2" s="65"/>
      <c r="H2" s="101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</row>
    <row r="3" spans="1:68" s="66" customFormat="1" ht="18">
      <c r="A3" s="169" t="s">
        <v>240</v>
      </c>
      <c r="B3" s="169"/>
      <c r="C3" s="169"/>
      <c r="D3" s="169"/>
      <c r="H3" s="101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</row>
    <row r="4" spans="1:68" s="66" customFormat="1" ht="15.75" thickBot="1">
      <c r="A4" s="65"/>
      <c r="C4" s="65"/>
      <c r="D4" s="65"/>
      <c r="E4" s="65"/>
      <c r="F4" s="65"/>
      <c r="H4" s="101">
        <f>SUM(H8:H14)</f>
        <v>557660304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</row>
    <row r="5" spans="1:68" s="67" customFormat="1" ht="12.75" customHeight="1">
      <c r="A5" s="213" t="s">
        <v>165</v>
      </c>
      <c r="B5" s="216" t="s">
        <v>164</v>
      </c>
      <c r="C5" s="216" t="s">
        <v>2</v>
      </c>
      <c r="D5" s="211" t="s">
        <v>168</v>
      </c>
      <c r="E5" s="212"/>
      <c r="F5" s="222" t="s">
        <v>169</v>
      </c>
      <c r="G5" s="207" t="s">
        <v>171</v>
      </c>
      <c r="H5" s="207" t="s">
        <v>172</v>
      </c>
      <c r="I5" s="207"/>
      <c r="J5" s="207"/>
      <c r="K5" s="207"/>
      <c r="L5" s="208" t="s">
        <v>276</v>
      </c>
      <c r="M5" s="201" t="s">
        <v>173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</row>
    <row r="6" spans="1:68" s="67" customFormat="1" ht="12.75">
      <c r="A6" s="214"/>
      <c r="B6" s="143"/>
      <c r="C6" s="144"/>
      <c r="D6" s="138"/>
      <c r="E6" s="139"/>
      <c r="F6" s="114"/>
      <c r="G6" s="142"/>
      <c r="H6" s="204" t="s">
        <v>174</v>
      </c>
      <c r="I6" s="147" t="s">
        <v>175</v>
      </c>
      <c r="J6" s="147"/>
      <c r="K6" s="114" t="s">
        <v>176</v>
      </c>
      <c r="L6" s="141"/>
      <c r="M6" s="202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</row>
    <row r="7" spans="1:68" s="67" customFormat="1" ht="23.25" thickBot="1">
      <c r="A7" s="215"/>
      <c r="B7" s="217"/>
      <c r="C7" s="217"/>
      <c r="D7" s="104" t="s">
        <v>177</v>
      </c>
      <c r="E7" s="104" t="s">
        <v>1</v>
      </c>
      <c r="F7" s="206"/>
      <c r="G7" s="221"/>
      <c r="H7" s="205"/>
      <c r="I7" s="105" t="s">
        <v>179</v>
      </c>
      <c r="J7" s="106" t="s">
        <v>180</v>
      </c>
      <c r="K7" s="206"/>
      <c r="L7" s="209"/>
      <c r="M7" s="203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</row>
    <row r="8" spans="1:68" s="73" customFormat="1" ht="63.75">
      <c r="A8" s="198" t="s">
        <v>241</v>
      </c>
      <c r="B8" s="218" t="s">
        <v>242</v>
      </c>
      <c r="C8" s="194" t="s">
        <v>243</v>
      </c>
      <c r="D8" s="194" t="s">
        <v>244</v>
      </c>
      <c r="E8" s="102" t="s">
        <v>245</v>
      </c>
      <c r="F8" s="103">
        <v>3895</v>
      </c>
      <c r="G8" s="223" t="s">
        <v>280</v>
      </c>
      <c r="H8" s="111">
        <f>318355620-50000000-14139696</f>
        <v>254215924</v>
      </c>
      <c r="I8" s="103"/>
      <c r="J8" s="103"/>
      <c r="K8" s="103">
        <f>I8+H8</f>
        <v>254215924</v>
      </c>
      <c r="L8" s="103">
        <f>K8</f>
        <v>254215924</v>
      </c>
      <c r="M8" s="187" t="s">
        <v>275</v>
      </c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</row>
    <row r="9" spans="1:68" s="73" customFormat="1" ht="63.75">
      <c r="A9" s="199"/>
      <c r="B9" s="219"/>
      <c r="C9" s="193"/>
      <c r="D9" s="193"/>
      <c r="E9" s="90" t="s">
        <v>246</v>
      </c>
      <c r="F9" s="93">
        <v>798</v>
      </c>
      <c r="G9" s="224"/>
      <c r="H9" s="112">
        <f>65879688-5000000</f>
        <v>60879688</v>
      </c>
      <c r="I9" s="93"/>
      <c r="J9" s="93"/>
      <c r="K9" s="93">
        <f aca="true" t="shared" si="0" ref="K9:K23">I9+H9</f>
        <v>60879688</v>
      </c>
      <c r="L9" s="93">
        <f aca="true" t="shared" si="1" ref="L9:L23">K9</f>
        <v>60879688</v>
      </c>
      <c r="M9" s="188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</row>
    <row r="10" spans="1:68" s="73" customFormat="1" ht="76.5">
      <c r="A10" s="199"/>
      <c r="B10" s="219"/>
      <c r="C10" s="90" t="s">
        <v>247</v>
      </c>
      <c r="D10" s="90" t="s">
        <v>248</v>
      </c>
      <c r="E10" s="90" t="s">
        <v>249</v>
      </c>
      <c r="F10" s="94">
        <v>346</v>
      </c>
      <c r="G10" s="224"/>
      <c r="H10" s="112">
        <f>28564692-5000000</f>
        <v>23564692</v>
      </c>
      <c r="I10" s="94"/>
      <c r="J10" s="93"/>
      <c r="K10" s="93">
        <f t="shared" si="0"/>
        <v>23564692</v>
      </c>
      <c r="L10" s="93">
        <f t="shared" si="1"/>
        <v>23564692</v>
      </c>
      <c r="M10" s="188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</row>
    <row r="11" spans="1:68" s="73" customFormat="1" ht="63.75">
      <c r="A11" s="199"/>
      <c r="B11" s="219"/>
      <c r="C11" s="90" t="s">
        <v>250</v>
      </c>
      <c r="D11" s="90" t="s">
        <v>251</v>
      </c>
      <c r="E11" s="90" t="s">
        <v>252</v>
      </c>
      <c r="F11" s="94">
        <v>3091</v>
      </c>
      <c r="G11" s="224"/>
      <c r="H11" s="112">
        <f>127305926-10000000</f>
        <v>117305926</v>
      </c>
      <c r="I11" s="93"/>
      <c r="J11" s="93"/>
      <c r="K11" s="93">
        <f t="shared" si="0"/>
        <v>117305926</v>
      </c>
      <c r="L11" s="93">
        <f t="shared" si="1"/>
        <v>117305926</v>
      </c>
      <c r="M11" s="188"/>
      <c r="N11" s="89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</row>
    <row r="12" spans="1:68" s="73" customFormat="1" ht="51">
      <c r="A12" s="199"/>
      <c r="B12" s="219"/>
      <c r="C12" s="90" t="s">
        <v>256</v>
      </c>
      <c r="D12" s="90" t="s">
        <v>257</v>
      </c>
      <c r="E12" s="90" t="s">
        <v>258</v>
      </c>
      <c r="F12" s="94">
        <v>2145</v>
      </c>
      <c r="G12" s="224"/>
      <c r="H12" s="112">
        <f>88343970-7000000</f>
        <v>81343970</v>
      </c>
      <c r="I12" s="94"/>
      <c r="J12" s="93"/>
      <c r="K12" s="93">
        <f t="shared" si="0"/>
        <v>81343970</v>
      </c>
      <c r="L12" s="93">
        <f t="shared" si="1"/>
        <v>81343970</v>
      </c>
      <c r="M12" s="188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</row>
    <row r="13" spans="1:68" s="73" customFormat="1" ht="51">
      <c r="A13" s="199"/>
      <c r="B13" s="219"/>
      <c r="C13" s="90" t="s">
        <v>259</v>
      </c>
      <c r="D13" s="90" t="s">
        <v>260</v>
      </c>
      <c r="E13" s="90" t="s">
        <v>261</v>
      </c>
      <c r="F13" s="94">
        <v>439</v>
      </c>
      <c r="G13" s="224"/>
      <c r="H13" s="93">
        <v>18080654</v>
      </c>
      <c r="I13" s="93"/>
      <c r="J13" s="93"/>
      <c r="K13" s="93">
        <f t="shared" si="0"/>
        <v>18080654</v>
      </c>
      <c r="L13" s="93">
        <f t="shared" si="1"/>
        <v>18080654</v>
      </c>
      <c r="M13" s="188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</row>
    <row r="14" spans="1:13" s="72" customFormat="1" ht="75">
      <c r="A14" s="199"/>
      <c r="B14" s="219"/>
      <c r="C14" s="90" t="s">
        <v>262</v>
      </c>
      <c r="D14" s="90" t="s">
        <v>263</v>
      </c>
      <c r="E14" s="90" t="s">
        <v>264</v>
      </c>
      <c r="F14" s="94">
        <v>55</v>
      </c>
      <c r="G14" s="224"/>
      <c r="H14" s="93">
        <v>2269450</v>
      </c>
      <c r="I14" s="93">
        <v>300000000</v>
      </c>
      <c r="J14" s="93" t="s">
        <v>279</v>
      </c>
      <c r="K14" s="93">
        <f t="shared" si="0"/>
        <v>302269450</v>
      </c>
      <c r="L14" s="93">
        <f t="shared" si="1"/>
        <v>302269450</v>
      </c>
      <c r="M14" s="188"/>
    </row>
    <row r="15" spans="1:13" s="72" customFormat="1" ht="63.75">
      <c r="A15" s="199"/>
      <c r="B15" s="219"/>
      <c r="C15" s="90" t="s">
        <v>262</v>
      </c>
      <c r="D15" s="90" t="s">
        <v>263</v>
      </c>
      <c r="E15" s="90" t="s">
        <v>264</v>
      </c>
      <c r="F15" s="94">
        <v>55</v>
      </c>
      <c r="G15" s="235" t="s">
        <v>283</v>
      </c>
      <c r="H15" s="237">
        <v>10764839</v>
      </c>
      <c r="I15" s="239"/>
      <c r="J15" s="239"/>
      <c r="K15" s="239">
        <f>I15+H15</f>
        <v>10764839</v>
      </c>
      <c r="L15" s="239">
        <f>K15</f>
        <v>10764839</v>
      </c>
      <c r="M15" s="188"/>
    </row>
    <row r="16" spans="1:13" s="72" customFormat="1" ht="76.5">
      <c r="A16" s="199"/>
      <c r="B16" s="219"/>
      <c r="C16" s="90" t="s">
        <v>265</v>
      </c>
      <c r="D16" s="90" t="s">
        <v>266</v>
      </c>
      <c r="E16" s="90" t="s">
        <v>267</v>
      </c>
      <c r="F16" s="95">
        <v>29334</v>
      </c>
      <c r="G16" s="236"/>
      <c r="H16" s="238"/>
      <c r="I16" s="240"/>
      <c r="J16" s="240"/>
      <c r="K16" s="240">
        <f>I16+H16</f>
        <v>0</v>
      </c>
      <c r="L16" s="240">
        <f>K16</f>
        <v>0</v>
      </c>
      <c r="M16" s="188"/>
    </row>
    <row r="17" spans="1:68" s="73" customFormat="1" ht="38.25">
      <c r="A17" s="199"/>
      <c r="B17" s="219"/>
      <c r="C17" s="90" t="s">
        <v>253</v>
      </c>
      <c r="D17" s="90" t="s">
        <v>254</v>
      </c>
      <c r="E17" s="90" t="s">
        <v>255</v>
      </c>
      <c r="F17" s="94">
        <v>18565</v>
      </c>
      <c r="G17" s="195" t="s">
        <v>281</v>
      </c>
      <c r="H17" s="112">
        <f>29908215-3000000</f>
        <v>26908215</v>
      </c>
      <c r="I17" s="93"/>
      <c r="J17" s="93"/>
      <c r="K17" s="93">
        <f t="shared" si="0"/>
        <v>26908215</v>
      </c>
      <c r="L17" s="93">
        <f t="shared" si="1"/>
        <v>26908215</v>
      </c>
      <c r="M17" s="188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</row>
    <row r="18" spans="1:13" ht="76.5">
      <c r="A18" s="199"/>
      <c r="B18" s="219"/>
      <c r="C18" s="90" t="s">
        <v>265</v>
      </c>
      <c r="D18" s="90" t="s">
        <v>266</v>
      </c>
      <c r="E18" s="90" t="s">
        <v>267</v>
      </c>
      <c r="F18" s="95">
        <v>29334</v>
      </c>
      <c r="G18" s="195"/>
      <c r="H18" s="112">
        <f>39431481-3000000-2000000</f>
        <v>34431481</v>
      </c>
      <c r="I18" s="93"/>
      <c r="J18" s="93"/>
      <c r="K18" s="93">
        <f t="shared" si="0"/>
        <v>34431481</v>
      </c>
      <c r="L18" s="93">
        <f t="shared" si="1"/>
        <v>34431481</v>
      </c>
      <c r="M18" s="188"/>
    </row>
    <row r="19" spans="1:13" ht="63.75">
      <c r="A19" s="199"/>
      <c r="B19" s="219"/>
      <c r="C19" s="193" t="s">
        <v>268</v>
      </c>
      <c r="D19" s="193" t="s">
        <v>269</v>
      </c>
      <c r="E19" s="90" t="s">
        <v>270</v>
      </c>
      <c r="F19" s="94">
        <v>13</v>
      </c>
      <c r="G19" s="195"/>
      <c r="H19" s="93">
        <v>1500000</v>
      </c>
      <c r="I19" s="93"/>
      <c r="J19" s="93"/>
      <c r="K19" s="93">
        <f t="shared" si="0"/>
        <v>1500000</v>
      </c>
      <c r="L19" s="93">
        <f t="shared" si="1"/>
        <v>1500000</v>
      </c>
      <c r="M19" s="188"/>
    </row>
    <row r="20" spans="1:13" ht="63.75">
      <c r="A20" s="199"/>
      <c r="B20" s="219"/>
      <c r="C20" s="193"/>
      <c r="D20" s="193"/>
      <c r="E20" s="90" t="s">
        <v>271</v>
      </c>
      <c r="F20" s="94">
        <v>64</v>
      </c>
      <c r="G20" s="195"/>
      <c r="H20" s="93">
        <v>1500000</v>
      </c>
      <c r="I20" s="93"/>
      <c r="J20" s="93"/>
      <c r="K20" s="93">
        <f t="shared" si="0"/>
        <v>1500000</v>
      </c>
      <c r="L20" s="93">
        <f t="shared" si="1"/>
        <v>1500000</v>
      </c>
      <c r="M20" s="188"/>
    </row>
    <row r="21" spans="1:13" ht="89.25">
      <c r="A21" s="199"/>
      <c r="B21" s="219"/>
      <c r="C21" s="90" t="s">
        <v>272</v>
      </c>
      <c r="D21" s="90" t="s">
        <v>273</v>
      </c>
      <c r="E21" s="90" t="s">
        <v>274</v>
      </c>
      <c r="F21" s="95">
        <v>652</v>
      </c>
      <c r="G21" s="195"/>
      <c r="H21" s="93">
        <v>8000000</v>
      </c>
      <c r="I21" s="93"/>
      <c r="J21" s="93"/>
      <c r="K21" s="93">
        <f t="shared" si="0"/>
        <v>8000000</v>
      </c>
      <c r="L21" s="93">
        <f t="shared" si="1"/>
        <v>8000000</v>
      </c>
      <c r="M21" s="188"/>
    </row>
    <row r="22" spans="1:13" ht="76.5">
      <c r="A22" s="200"/>
      <c r="B22" s="220"/>
      <c r="C22" s="96"/>
      <c r="D22" s="96"/>
      <c r="E22" s="96"/>
      <c r="F22" s="97"/>
      <c r="G22" s="90" t="s">
        <v>282</v>
      </c>
      <c r="H22" s="98">
        <v>45430487</v>
      </c>
      <c r="I22" s="98"/>
      <c r="J22" s="98"/>
      <c r="K22" s="98">
        <f t="shared" si="0"/>
        <v>45430487</v>
      </c>
      <c r="L22" s="98">
        <f t="shared" si="1"/>
        <v>45430487</v>
      </c>
      <c r="M22" s="188"/>
    </row>
    <row r="23" spans="1:13" ht="100.5" thickBot="1">
      <c r="A23" s="200"/>
      <c r="B23" s="220"/>
      <c r="C23" s="96"/>
      <c r="D23" s="96"/>
      <c r="E23" s="96"/>
      <c r="F23" s="97"/>
      <c r="G23" s="113" t="s">
        <v>277</v>
      </c>
      <c r="H23" s="98"/>
      <c r="I23" s="98">
        <v>433000000</v>
      </c>
      <c r="J23" s="98" t="s">
        <v>278</v>
      </c>
      <c r="K23" s="98">
        <f t="shared" si="0"/>
        <v>433000000</v>
      </c>
      <c r="L23" s="98">
        <f t="shared" si="1"/>
        <v>433000000</v>
      </c>
      <c r="M23" s="189"/>
    </row>
    <row r="24" spans="1:13" s="107" customFormat="1" ht="16.5" thickBot="1">
      <c r="A24" s="196" t="s">
        <v>82</v>
      </c>
      <c r="B24" s="197"/>
      <c r="C24" s="197"/>
      <c r="D24" s="197"/>
      <c r="E24" s="197"/>
      <c r="F24" s="197"/>
      <c r="G24" s="197"/>
      <c r="H24" s="109">
        <f>SUM(H8:H23)</f>
        <v>686195326</v>
      </c>
      <c r="I24" s="109">
        <f>SUM(I8:I23)</f>
        <v>733000000</v>
      </c>
      <c r="J24" s="108"/>
      <c r="K24" s="109">
        <f>SUM(K8:K23)</f>
        <v>1419195326</v>
      </c>
      <c r="L24" s="109">
        <f>SUM(L8:L23)</f>
        <v>1419195326</v>
      </c>
      <c r="M24" s="110"/>
    </row>
    <row r="26" spans="1:7" ht="18" customHeight="1">
      <c r="A26" s="190" t="s">
        <v>161</v>
      </c>
      <c r="B26" s="190"/>
      <c r="C26" s="190"/>
      <c r="D26" s="190"/>
      <c r="G26" s="99"/>
    </row>
    <row r="27" spans="1:4" ht="15" customHeight="1">
      <c r="A27" s="191" t="s">
        <v>163</v>
      </c>
      <c r="B27" s="191"/>
      <c r="C27" s="191"/>
      <c r="D27" s="191"/>
    </row>
    <row r="28" spans="1:4" ht="15" customHeight="1">
      <c r="A28" s="192" t="s">
        <v>162</v>
      </c>
      <c r="B28" s="192"/>
      <c r="C28" s="192"/>
      <c r="D28" s="192"/>
    </row>
    <row r="39" ht="15.75">
      <c r="D39" s="75"/>
    </row>
    <row r="40" ht="15.75">
      <c r="D40" s="75"/>
    </row>
    <row r="41" ht="15.75">
      <c r="D41" s="75"/>
    </row>
    <row r="42" ht="15.75">
      <c r="D42" s="75"/>
    </row>
    <row r="43" ht="15.75">
      <c r="D43" s="75"/>
    </row>
    <row r="44" ht="15.75">
      <c r="D44" s="75"/>
    </row>
    <row r="45" ht="15.75">
      <c r="D45" s="75"/>
    </row>
    <row r="46" ht="15.75">
      <c r="D46" s="75"/>
    </row>
    <row r="47" ht="15.75">
      <c r="D47" s="75"/>
    </row>
    <row r="48" ht="15.75">
      <c r="D48" s="75"/>
    </row>
    <row r="49" ht="15.75">
      <c r="D49" s="75"/>
    </row>
    <row r="50" ht="15.75">
      <c r="D50" s="75"/>
    </row>
    <row r="51" ht="15.75">
      <c r="D51" s="75"/>
    </row>
    <row r="52" ht="15.75">
      <c r="D52" s="75"/>
    </row>
    <row r="53" ht="15.75">
      <c r="D53" s="75"/>
    </row>
    <row r="54" ht="15.75">
      <c r="D54" s="75"/>
    </row>
    <row r="55" ht="15.75">
      <c r="D55" s="75"/>
    </row>
    <row r="56" ht="15.75">
      <c r="D56" s="75"/>
    </row>
    <row r="57" ht="15.75">
      <c r="D57" s="75"/>
    </row>
    <row r="58" ht="15.75">
      <c r="D58" s="75"/>
    </row>
    <row r="59" ht="15.75">
      <c r="D59" s="75"/>
    </row>
    <row r="60" ht="15.75">
      <c r="D60" s="75"/>
    </row>
  </sheetData>
  <sheetProtection/>
  <mergeCells count="34">
    <mergeCell ref="H15:H16"/>
    <mergeCell ref="I15:I16"/>
    <mergeCell ref="J15:J16"/>
    <mergeCell ref="K15:K16"/>
    <mergeCell ref="L15:L16"/>
    <mergeCell ref="B8:B23"/>
    <mergeCell ref="G5:G7"/>
    <mergeCell ref="D8:D9"/>
    <mergeCell ref="F5:F7"/>
    <mergeCell ref="G8:G14"/>
    <mergeCell ref="G15:G16"/>
    <mergeCell ref="A1:D1"/>
    <mergeCell ref="A2:D2"/>
    <mergeCell ref="A3:D3"/>
    <mergeCell ref="D5:E6"/>
    <mergeCell ref="A5:A7"/>
    <mergeCell ref="B5:B7"/>
    <mergeCell ref="C5:C7"/>
    <mergeCell ref="M5:M7"/>
    <mergeCell ref="H6:H7"/>
    <mergeCell ref="I6:J6"/>
    <mergeCell ref="K6:K7"/>
    <mergeCell ref="H5:K5"/>
    <mergeCell ref="L5:L7"/>
    <mergeCell ref="M8:M23"/>
    <mergeCell ref="A26:D26"/>
    <mergeCell ref="A27:D27"/>
    <mergeCell ref="A28:D28"/>
    <mergeCell ref="C19:C20"/>
    <mergeCell ref="D19:D20"/>
    <mergeCell ref="C8:C9"/>
    <mergeCell ref="G17:G21"/>
    <mergeCell ref="A24:G24"/>
    <mergeCell ref="A8:A23"/>
  </mergeCells>
  <printOptions/>
  <pageMargins left="0.48" right="0.2" top="0.59" bottom="0.33" header="0" footer="0"/>
  <pageSetup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24CDE4"/>
  </sheetPr>
  <dimension ref="A1:F56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44.00390625" style="0" customWidth="1"/>
    <col min="2" max="6" width="13.7109375" style="31" customWidth="1"/>
  </cols>
  <sheetData>
    <row r="1" spans="1:6" ht="30" customHeight="1">
      <c r="A1" s="228" t="s">
        <v>160</v>
      </c>
      <c r="B1" s="229"/>
      <c r="C1" s="229"/>
      <c r="D1" s="229"/>
      <c r="E1" s="229"/>
      <c r="F1" s="229"/>
    </row>
    <row r="2" spans="1:6" ht="15">
      <c r="A2" s="230" t="s">
        <v>0</v>
      </c>
      <c r="B2" s="231"/>
      <c r="C2" s="231"/>
      <c r="D2" s="231"/>
      <c r="E2" s="231"/>
      <c r="F2" s="231"/>
    </row>
    <row r="3" spans="1:6" ht="14.25">
      <c r="A3" s="232" t="s">
        <v>133</v>
      </c>
      <c r="B3" s="233"/>
      <c r="C3" s="233"/>
      <c r="D3" s="233"/>
      <c r="E3" s="233"/>
      <c r="F3" s="233"/>
    </row>
    <row r="6" spans="1:6" ht="12.75">
      <c r="A6" s="225" t="s">
        <v>81</v>
      </c>
      <c r="B6" s="227" t="s">
        <v>132</v>
      </c>
      <c r="C6" s="227"/>
      <c r="D6" s="227"/>
      <c r="E6" s="227"/>
      <c r="F6" s="227"/>
    </row>
    <row r="7" spans="1:6" ht="12.75">
      <c r="A7" s="226"/>
      <c r="B7" s="32">
        <v>2008</v>
      </c>
      <c r="C7" s="32">
        <v>2009</v>
      </c>
      <c r="D7" s="32">
        <v>2010</v>
      </c>
      <c r="E7" s="32">
        <v>2011</v>
      </c>
      <c r="F7" s="32" t="s">
        <v>82</v>
      </c>
    </row>
    <row r="8" spans="1:6" ht="12.75">
      <c r="A8" s="25" t="s">
        <v>83</v>
      </c>
      <c r="B8" s="33">
        <v>250000</v>
      </c>
      <c r="C8" s="33">
        <v>343000</v>
      </c>
      <c r="D8" s="33">
        <v>370000</v>
      </c>
      <c r="E8" s="33">
        <v>476843</v>
      </c>
      <c r="F8" s="34">
        <v>1439843</v>
      </c>
    </row>
    <row r="9" spans="1:6" ht="12.75">
      <c r="A9" s="25" t="s">
        <v>131</v>
      </c>
      <c r="B9" s="33">
        <v>210000</v>
      </c>
      <c r="C9" s="33">
        <v>200000</v>
      </c>
      <c r="D9" s="33">
        <v>210000</v>
      </c>
      <c r="E9" s="33">
        <v>220000</v>
      </c>
      <c r="F9" s="34">
        <v>840000</v>
      </c>
    </row>
    <row r="10" spans="1:6" ht="12.75">
      <c r="A10" s="25" t="s">
        <v>85</v>
      </c>
      <c r="B10" s="33">
        <v>2306000</v>
      </c>
      <c r="C10" s="33">
        <v>3255000</v>
      </c>
      <c r="D10" s="33">
        <v>1837875</v>
      </c>
      <c r="E10" s="33">
        <v>1961710</v>
      </c>
      <c r="F10" s="34">
        <v>9360585</v>
      </c>
    </row>
    <row r="11" spans="1:6" ht="12.75">
      <c r="A11" s="29" t="s">
        <v>86</v>
      </c>
      <c r="B11" s="35">
        <v>2766000</v>
      </c>
      <c r="C11" s="35">
        <v>3798000</v>
      </c>
      <c r="D11" s="35">
        <v>2417875</v>
      </c>
      <c r="E11" s="35">
        <v>2658553</v>
      </c>
      <c r="F11" s="35">
        <v>11640428</v>
      </c>
    </row>
    <row r="12" spans="1:6" ht="12.75">
      <c r="A12" s="26" t="s">
        <v>87</v>
      </c>
      <c r="B12" s="36">
        <v>1010000</v>
      </c>
      <c r="C12" s="36">
        <v>1070000</v>
      </c>
      <c r="D12" s="36">
        <v>1170000</v>
      </c>
      <c r="E12" s="36">
        <v>1290000</v>
      </c>
      <c r="F12" s="36">
        <v>4540000</v>
      </c>
    </row>
    <row r="13" spans="1:6" ht="12.75">
      <c r="A13" s="26" t="s">
        <v>88</v>
      </c>
      <c r="B13" s="36">
        <v>1704700</v>
      </c>
      <c r="C13" s="36">
        <v>1450741</v>
      </c>
      <c r="D13" s="36">
        <v>1572206</v>
      </c>
      <c r="E13" s="36">
        <v>1698633</v>
      </c>
      <c r="F13" s="36">
        <v>6426281</v>
      </c>
    </row>
    <row r="14" spans="1:6" ht="12.75">
      <c r="A14" s="29" t="s">
        <v>89</v>
      </c>
      <c r="B14" s="35">
        <v>2714700</v>
      </c>
      <c r="C14" s="35">
        <v>2520741</v>
      </c>
      <c r="D14" s="35">
        <v>2742206</v>
      </c>
      <c r="E14" s="35">
        <v>2988633</v>
      </c>
      <c r="F14" s="35">
        <v>10966281</v>
      </c>
    </row>
    <row r="15" spans="1:6" ht="12.75">
      <c r="A15" s="25" t="s">
        <v>90</v>
      </c>
      <c r="B15" s="33">
        <v>1950000</v>
      </c>
      <c r="C15" s="33">
        <v>2070000</v>
      </c>
      <c r="D15" s="33">
        <v>2160000</v>
      </c>
      <c r="E15" s="33">
        <v>2250000</v>
      </c>
      <c r="F15" s="34">
        <v>8430000</v>
      </c>
    </row>
    <row r="16" spans="1:6" ht="12.75">
      <c r="A16" s="25" t="s">
        <v>91</v>
      </c>
      <c r="B16" s="33">
        <v>8915000</v>
      </c>
      <c r="C16" s="33">
        <v>5440500</v>
      </c>
      <c r="D16" s="33">
        <v>4008350</v>
      </c>
      <c r="E16" s="33">
        <v>3783845</v>
      </c>
      <c r="F16" s="34">
        <v>22147695</v>
      </c>
    </row>
    <row r="17" spans="1:6" ht="12.75">
      <c r="A17" s="25" t="s">
        <v>92</v>
      </c>
      <c r="B17" s="33">
        <v>1600000</v>
      </c>
      <c r="C17" s="33">
        <v>600000</v>
      </c>
      <c r="D17" s="33">
        <v>1100000</v>
      </c>
      <c r="E17" s="33">
        <v>1600000</v>
      </c>
      <c r="F17" s="34">
        <v>4900000</v>
      </c>
    </row>
    <row r="18" spans="1:6" ht="15" customHeight="1">
      <c r="A18" s="25" t="s">
        <v>93</v>
      </c>
      <c r="B18" s="33">
        <v>14000000</v>
      </c>
      <c r="C18" s="33">
        <v>80300000</v>
      </c>
      <c r="D18" s="33">
        <v>68500000</v>
      </c>
      <c r="E18" s="33">
        <v>37200000</v>
      </c>
      <c r="F18" s="34">
        <v>200000000</v>
      </c>
    </row>
    <row r="19" spans="1:6" ht="12.75">
      <c r="A19" s="25" t="s">
        <v>94</v>
      </c>
      <c r="B19" s="33">
        <v>3465000</v>
      </c>
      <c r="C19" s="33">
        <v>3964320</v>
      </c>
      <c r="D19" s="33">
        <v>4208900</v>
      </c>
      <c r="E19" s="33">
        <v>4469860</v>
      </c>
      <c r="F19" s="34">
        <v>16108080</v>
      </c>
    </row>
    <row r="20" spans="1:6" ht="12.75">
      <c r="A20" s="25" t="s">
        <v>95</v>
      </c>
      <c r="B20" s="33">
        <v>1100000</v>
      </c>
      <c r="C20" s="33">
        <v>1280000</v>
      </c>
      <c r="D20" s="33">
        <v>1297350</v>
      </c>
      <c r="E20" s="33">
        <v>1384684</v>
      </c>
      <c r="F20" s="34">
        <v>5062034</v>
      </c>
    </row>
    <row r="21" spans="1:6" ht="12.75">
      <c r="A21" s="25" t="s">
        <v>96</v>
      </c>
      <c r="B21" s="33">
        <v>60000</v>
      </c>
      <c r="C21" s="33">
        <v>180000</v>
      </c>
      <c r="D21" s="33">
        <v>200000</v>
      </c>
      <c r="E21" s="33">
        <v>230000</v>
      </c>
      <c r="F21" s="34">
        <v>670000</v>
      </c>
    </row>
    <row r="22" spans="1:6" ht="12.75">
      <c r="A22" s="29" t="s">
        <v>97</v>
      </c>
      <c r="B22" s="35">
        <v>31090000</v>
      </c>
      <c r="C22" s="35">
        <v>93834820</v>
      </c>
      <c r="D22" s="35">
        <v>81474600</v>
      </c>
      <c r="E22" s="35">
        <v>50918389</v>
      </c>
      <c r="F22" s="35">
        <v>257317809</v>
      </c>
    </row>
    <row r="23" spans="1:6" ht="12.75">
      <c r="A23" s="25" t="s">
        <v>98</v>
      </c>
      <c r="B23" s="33">
        <v>106281100</v>
      </c>
      <c r="C23" s="33">
        <v>112240851</v>
      </c>
      <c r="D23" s="33">
        <v>117514534</v>
      </c>
      <c r="E23" s="33">
        <v>120992567</v>
      </c>
      <c r="F23" s="34">
        <v>457029052</v>
      </c>
    </row>
    <row r="24" spans="1:6" ht="12.75">
      <c r="A24" s="25" t="s">
        <v>99</v>
      </c>
      <c r="B24" s="33">
        <v>50951805</v>
      </c>
      <c r="C24" s="33">
        <v>53364526</v>
      </c>
      <c r="D24" s="33">
        <v>56024711</v>
      </c>
      <c r="E24" s="33">
        <v>58818837</v>
      </c>
      <c r="F24" s="34">
        <v>219159879</v>
      </c>
    </row>
    <row r="25" spans="1:6" ht="12.75">
      <c r="A25" s="25" t="s">
        <v>100</v>
      </c>
      <c r="B25" s="33">
        <v>34717747</v>
      </c>
      <c r="C25" s="33">
        <v>36465493</v>
      </c>
      <c r="D25" s="33">
        <v>38301506</v>
      </c>
      <c r="E25" s="33">
        <v>40229594</v>
      </c>
      <c r="F25" s="34">
        <v>149714340</v>
      </c>
    </row>
    <row r="26" spans="1:6" ht="12.75">
      <c r="A26" s="25" t="s">
        <v>101</v>
      </c>
      <c r="B26" s="33">
        <v>2121439</v>
      </c>
      <c r="C26" s="33">
        <v>2225701</v>
      </c>
      <c r="D26" s="33">
        <v>2335140</v>
      </c>
      <c r="E26" s="33">
        <v>2450013</v>
      </c>
      <c r="F26" s="34">
        <v>9132293</v>
      </c>
    </row>
    <row r="27" spans="1:6" ht="12.75">
      <c r="A27" s="25" t="s">
        <v>102</v>
      </c>
      <c r="B27" s="33">
        <v>1136500</v>
      </c>
      <c r="C27" s="33">
        <v>1187500</v>
      </c>
      <c r="D27" s="33">
        <v>1359500</v>
      </c>
      <c r="E27" s="33">
        <v>1460500</v>
      </c>
      <c r="F27" s="34">
        <v>5144000</v>
      </c>
    </row>
    <row r="28" spans="1:6" ht="12.75">
      <c r="A28" s="25" t="s">
        <v>103</v>
      </c>
      <c r="B28" s="33">
        <v>1109472</v>
      </c>
      <c r="C28" s="33">
        <v>1201446</v>
      </c>
      <c r="D28" s="33">
        <v>1332211</v>
      </c>
      <c r="E28" s="33">
        <v>1531500</v>
      </c>
      <c r="F28" s="34">
        <v>5174629</v>
      </c>
    </row>
    <row r="29" spans="1:6" ht="12.75">
      <c r="A29" s="25" t="s">
        <v>104</v>
      </c>
      <c r="B29" s="33">
        <v>50000</v>
      </c>
      <c r="C29" s="33">
        <v>150000</v>
      </c>
      <c r="D29" s="33">
        <v>170000</v>
      </c>
      <c r="E29" s="33">
        <v>200000</v>
      </c>
      <c r="F29" s="34">
        <v>570000</v>
      </c>
    </row>
    <row r="30" spans="1:6" ht="12.75">
      <c r="A30" s="25" t="s">
        <v>105</v>
      </c>
      <c r="B30" s="33">
        <v>50000</v>
      </c>
      <c r="C30" s="33">
        <v>100000</v>
      </c>
      <c r="D30" s="33">
        <v>128640</v>
      </c>
      <c r="E30" s="33">
        <v>140000</v>
      </c>
      <c r="F30" s="34">
        <v>418640</v>
      </c>
    </row>
    <row r="31" spans="1:6" ht="12.75">
      <c r="A31" s="25" t="s">
        <v>106</v>
      </c>
      <c r="B31" s="33">
        <v>149500</v>
      </c>
      <c r="C31" s="33">
        <v>200000</v>
      </c>
      <c r="D31" s="33">
        <v>230000</v>
      </c>
      <c r="E31" s="33">
        <v>250000</v>
      </c>
      <c r="F31" s="34">
        <v>829500</v>
      </c>
    </row>
    <row r="32" spans="1:6" ht="12.75">
      <c r="A32" s="25" t="s">
        <v>107</v>
      </c>
      <c r="B32" s="33">
        <v>19513120</v>
      </c>
      <c r="C32" s="33">
        <v>19708932</v>
      </c>
      <c r="D32" s="33">
        <v>19852125</v>
      </c>
      <c r="E32" s="33">
        <v>20009337</v>
      </c>
      <c r="F32" s="34">
        <v>79083514</v>
      </c>
    </row>
    <row r="33" spans="1:6" ht="12.75">
      <c r="A33" s="29" t="s">
        <v>108</v>
      </c>
      <c r="B33" s="35">
        <v>216080683</v>
      </c>
      <c r="C33" s="35">
        <v>226844450</v>
      </c>
      <c r="D33" s="35">
        <v>237248367</v>
      </c>
      <c r="E33" s="35">
        <v>246082347</v>
      </c>
      <c r="F33" s="35">
        <v>926255847</v>
      </c>
    </row>
    <row r="34" spans="1:6" ht="12.75">
      <c r="A34" s="25" t="s">
        <v>109</v>
      </c>
      <c r="B34" s="33">
        <v>3624509</v>
      </c>
      <c r="C34" s="33">
        <v>4464638</v>
      </c>
      <c r="D34" s="33">
        <v>4645857</v>
      </c>
      <c r="E34" s="33">
        <v>5086780</v>
      </c>
      <c r="F34" s="34">
        <v>17821785</v>
      </c>
    </row>
    <row r="35" spans="1:6" ht="12.75">
      <c r="A35" s="25" t="s">
        <v>110</v>
      </c>
      <c r="B35" s="33">
        <v>1356593</v>
      </c>
      <c r="C35" s="33">
        <v>1814423</v>
      </c>
      <c r="D35" s="33">
        <v>1719433</v>
      </c>
      <c r="E35" s="33">
        <v>1830393</v>
      </c>
      <c r="F35" s="34">
        <v>6720842</v>
      </c>
    </row>
    <row r="36" spans="1:6" ht="12.75">
      <c r="A36" s="25" t="s">
        <v>111</v>
      </c>
      <c r="B36" s="33">
        <v>230000</v>
      </c>
      <c r="C36" s="33">
        <v>301032</v>
      </c>
      <c r="D36" s="33">
        <v>210000</v>
      </c>
      <c r="E36" s="33">
        <v>220000</v>
      </c>
      <c r="F36" s="34">
        <v>961032</v>
      </c>
    </row>
    <row r="37" spans="1:6" ht="12.75">
      <c r="A37" s="25" t="s">
        <v>112</v>
      </c>
      <c r="B37" s="33">
        <v>4517563</v>
      </c>
      <c r="C37" s="33">
        <v>1870000</v>
      </c>
      <c r="D37" s="33">
        <v>1430000</v>
      </c>
      <c r="E37" s="33">
        <v>1471000</v>
      </c>
      <c r="F37" s="34">
        <v>9288563</v>
      </c>
    </row>
    <row r="38" spans="1:6" ht="12.75">
      <c r="A38" s="25" t="s">
        <v>113</v>
      </c>
      <c r="B38" s="33">
        <v>13587401</v>
      </c>
      <c r="C38" s="33">
        <v>12871383</v>
      </c>
      <c r="D38" s="33">
        <v>13168575</v>
      </c>
      <c r="E38" s="33">
        <v>14367800</v>
      </c>
      <c r="F38" s="34">
        <v>53995158</v>
      </c>
    </row>
    <row r="39" spans="1:6" ht="12.75">
      <c r="A39" s="25" t="s">
        <v>114</v>
      </c>
      <c r="B39" s="33">
        <v>11978660</v>
      </c>
      <c r="C39" s="33">
        <v>11321744</v>
      </c>
      <c r="D39" s="33">
        <v>11586717</v>
      </c>
      <c r="E39" s="33">
        <v>12606020</v>
      </c>
      <c r="F39" s="34">
        <v>47493142</v>
      </c>
    </row>
    <row r="40" spans="1:6" ht="12.75">
      <c r="A40" s="25" t="s">
        <v>115</v>
      </c>
      <c r="B40" s="33">
        <v>660000</v>
      </c>
      <c r="C40" s="33">
        <v>693000</v>
      </c>
      <c r="D40" s="33">
        <v>724184</v>
      </c>
      <c r="E40" s="33">
        <v>756774</v>
      </c>
      <c r="F40" s="34">
        <v>2833958</v>
      </c>
    </row>
    <row r="41" spans="1:6" ht="12.75">
      <c r="A41" s="25" t="s">
        <v>116</v>
      </c>
      <c r="B41" s="33">
        <v>1271011</v>
      </c>
      <c r="C41" s="33">
        <v>1369195</v>
      </c>
      <c r="D41" s="33">
        <v>1440351</v>
      </c>
      <c r="E41" s="33">
        <v>1512039</v>
      </c>
      <c r="F41" s="34">
        <v>5592595</v>
      </c>
    </row>
    <row r="42" spans="1:6" ht="20.25" customHeight="1">
      <c r="A42" s="38" t="s">
        <v>117</v>
      </c>
      <c r="B42" s="33">
        <v>60000</v>
      </c>
      <c r="C42" s="33">
        <v>370000</v>
      </c>
      <c r="D42" s="33">
        <v>400000</v>
      </c>
      <c r="E42" s="33">
        <v>420000</v>
      </c>
      <c r="F42" s="34">
        <v>1250000</v>
      </c>
    </row>
    <row r="43" spans="1:6" ht="12.75">
      <c r="A43" s="25" t="s">
        <v>118</v>
      </c>
      <c r="B43" s="33">
        <v>800000</v>
      </c>
      <c r="C43" s="33">
        <v>852500</v>
      </c>
      <c r="D43" s="33">
        <v>913213</v>
      </c>
      <c r="E43" s="33">
        <v>975307</v>
      </c>
      <c r="F43" s="34">
        <v>3541020</v>
      </c>
    </row>
    <row r="44" spans="1:6" ht="22.5">
      <c r="A44" s="29" t="s">
        <v>119</v>
      </c>
      <c r="B44" s="35">
        <v>38085737</v>
      </c>
      <c r="C44" s="35">
        <v>35927915</v>
      </c>
      <c r="D44" s="35">
        <v>36238329</v>
      </c>
      <c r="E44" s="35">
        <v>39246113</v>
      </c>
      <c r="F44" s="35">
        <v>149498094</v>
      </c>
    </row>
    <row r="45" spans="1:6" ht="12.75">
      <c r="A45" s="25" t="s">
        <v>120</v>
      </c>
      <c r="B45" s="33">
        <v>1526219</v>
      </c>
      <c r="C45" s="33">
        <v>1502530</v>
      </c>
      <c r="D45" s="33">
        <v>1555000</v>
      </c>
      <c r="E45" s="33">
        <v>1600000</v>
      </c>
      <c r="F45" s="34">
        <v>6183749</v>
      </c>
    </row>
    <row r="46" spans="1:6" ht="12.75">
      <c r="A46" s="25" t="s">
        <v>121</v>
      </c>
      <c r="B46" s="33">
        <v>937000</v>
      </c>
      <c r="C46" s="33">
        <v>1069033</v>
      </c>
      <c r="D46" s="33">
        <v>1156315</v>
      </c>
      <c r="E46" s="33">
        <v>1195705</v>
      </c>
      <c r="F46" s="34">
        <v>4358054</v>
      </c>
    </row>
    <row r="47" spans="1:6" ht="15.75" customHeight="1">
      <c r="A47" s="25" t="s">
        <v>122</v>
      </c>
      <c r="B47" s="33">
        <v>1000000</v>
      </c>
      <c r="C47" s="33">
        <v>1013909</v>
      </c>
      <c r="D47" s="33">
        <v>1074184</v>
      </c>
      <c r="E47" s="33">
        <v>1220000</v>
      </c>
      <c r="F47" s="34">
        <v>4308093</v>
      </c>
    </row>
    <row r="48" spans="1:6" ht="12.75">
      <c r="A48" s="25" t="s">
        <v>123</v>
      </c>
      <c r="B48" s="33">
        <v>708498</v>
      </c>
      <c r="C48" s="33">
        <v>744500</v>
      </c>
      <c r="D48" s="33">
        <v>751500</v>
      </c>
      <c r="E48" s="33">
        <v>828274</v>
      </c>
      <c r="F48" s="34">
        <v>3032772</v>
      </c>
    </row>
    <row r="49" spans="1:6" ht="12.75">
      <c r="A49" s="25" t="s">
        <v>124</v>
      </c>
      <c r="B49" s="33">
        <v>100000</v>
      </c>
      <c r="C49" s="33">
        <v>100000</v>
      </c>
      <c r="D49" s="33">
        <v>100000</v>
      </c>
      <c r="E49" s="33">
        <v>100000</v>
      </c>
      <c r="F49" s="34">
        <v>400000</v>
      </c>
    </row>
    <row r="50" spans="1:6" ht="12.75">
      <c r="A50" s="29" t="s">
        <v>125</v>
      </c>
      <c r="B50" s="35">
        <v>4171717</v>
      </c>
      <c r="C50" s="35">
        <v>4329972</v>
      </c>
      <c r="D50" s="35">
        <v>4536999</v>
      </c>
      <c r="E50" s="35">
        <v>4843979</v>
      </c>
      <c r="F50" s="35">
        <v>17882668</v>
      </c>
    </row>
    <row r="51" spans="1:6" ht="12.75">
      <c r="A51" s="25" t="s">
        <v>126</v>
      </c>
      <c r="B51" s="33">
        <v>231700</v>
      </c>
      <c r="C51" s="33">
        <v>245446</v>
      </c>
      <c r="D51" s="33">
        <v>253713</v>
      </c>
      <c r="E51" s="33">
        <v>270000</v>
      </c>
      <c r="F51" s="34">
        <v>1000859</v>
      </c>
    </row>
    <row r="52" spans="1:6" ht="12.75">
      <c r="A52" s="25" t="s">
        <v>127</v>
      </c>
      <c r="B52" s="33">
        <v>300000</v>
      </c>
      <c r="C52" s="33">
        <v>310000</v>
      </c>
      <c r="D52" s="33">
        <v>330000</v>
      </c>
      <c r="E52" s="33">
        <v>350000</v>
      </c>
      <c r="F52" s="34">
        <v>1290000</v>
      </c>
    </row>
    <row r="53" spans="1:6" ht="12.75">
      <c r="A53" s="25" t="s">
        <v>128</v>
      </c>
      <c r="B53" s="33">
        <v>664325</v>
      </c>
      <c r="C53" s="33">
        <v>396500</v>
      </c>
      <c r="D53" s="33">
        <v>422092</v>
      </c>
      <c r="E53" s="33">
        <v>448386</v>
      </c>
      <c r="F53" s="34">
        <v>1931303</v>
      </c>
    </row>
    <row r="54" spans="1:6" ht="12.75">
      <c r="A54" s="29" t="s">
        <v>129</v>
      </c>
      <c r="B54" s="35">
        <v>1196025</v>
      </c>
      <c r="C54" s="35">
        <v>951946</v>
      </c>
      <c r="D54" s="35">
        <v>1005805</v>
      </c>
      <c r="E54" s="35">
        <v>1068386</v>
      </c>
      <c r="F54" s="35">
        <v>4222162</v>
      </c>
    </row>
    <row r="55" spans="1:6" ht="12.75">
      <c r="A55" s="30" t="s">
        <v>130</v>
      </c>
      <c r="B55" s="37">
        <v>296104863</v>
      </c>
      <c r="C55" s="37">
        <v>368207844</v>
      </c>
      <c r="D55" s="37">
        <v>365664182</v>
      </c>
      <c r="E55" s="37">
        <v>347806400</v>
      </c>
      <c r="F55" s="37">
        <v>1377783289</v>
      </c>
    </row>
    <row r="56" ht="12.75">
      <c r="A56" s="24"/>
    </row>
  </sheetData>
  <sheetProtection/>
  <mergeCells count="5">
    <mergeCell ref="A6:A7"/>
    <mergeCell ref="B6:F6"/>
    <mergeCell ref="A1:F1"/>
    <mergeCell ref="A2:F2"/>
    <mergeCell ref="A3:F3"/>
  </mergeCells>
  <printOptions/>
  <pageMargins left="0.7" right="0.7" top="0.75" bottom="0.75" header="0.3" footer="0.3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24CDE4"/>
  </sheetPr>
  <dimension ref="A1:N54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41.00390625" style="0" customWidth="1"/>
    <col min="2" max="12" width="12.7109375" style="0" customWidth="1"/>
  </cols>
  <sheetData>
    <row r="1" spans="1:6" ht="29.25" customHeight="1">
      <c r="A1" s="228" t="s">
        <v>159</v>
      </c>
      <c r="B1" s="229"/>
      <c r="C1" s="229"/>
      <c r="D1" s="229"/>
      <c r="E1" s="229"/>
      <c r="F1" s="229"/>
    </row>
    <row r="2" spans="1:6" ht="15">
      <c r="A2" s="230" t="s">
        <v>0</v>
      </c>
      <c r="B2" s="231"/>
      <c r="C2" s="231"/>
      <c r="D2" s="231"/>
      <c r="E2" s="231"/>
      <c r="F2" s="231"/>
    </row>
    <row r="3" spans="1:6" ht="14.25">
      <c r="A3" s="232" t="s">
        <v>133</v>
      </c>
      <c r="B3" s="233"/>
      <c r="C3" s="233"/>
      <c r="D3" s="233"/>
      <c r="E3" s="233"/>
      <c r="F3" s="233"/>
    </row>
    <row r="5" spans="1:14" ht="12.75">
      <c r="A5" s="234" t="s">
        <v>134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39"/>
    </row>
    <row r="6" spans="1:14" ht="27">
      <c r="A6" s="40" t="s">
        <v>156</v>
      </c>
      <c r="B6" s="55" t="s">
        <v>157</v>
      </c>
      <c r="C6" s="55" t="s">
        <v>135</v>
      </c>
      <c r="D6" s="55" t="s">
        <v>136</v>
      </c>
      <c r="E6" s="55" t="s">
        <v>137</v>
      </c>
      <c r="F6" s="55" t="s">
        <v>138</v>
      </c>
      <c r="G6" s="55" t="s">
        <v>139</v>
      </c>
      <c r="H6" s="55" t="s">
        <v>140</v>
      </c>
      <c r="I6" s="55" t="s">
        <v>141</v>
      </c>
      <c r="J6" s="55" t="s">
        <v>142</v>
      </c>
      <c r="K6" s="55" t="s">
        <v>143</v>
      </c>
      <c r="L6" s="55" t="s">
        <v>144</v>
      </c>
      <c r="M6" s="41" t="s">
        <v>82</v>
      </c>
      <c r="N6" s="39"/>
    </row>
    <row r="7" spans="1:14" ht="15" customHeight="1">
      <c r="A7" s="42" t="s">
        <v>145</v>
      </c>
      <c r="B7" s="43">
        <v>756843</v>
      </c>
      <c r="C7" s="43">
        <v>223000</v>
      </c>
      <c r="D7" s="43">
        <v>460000</v>
      </c>
      <c r="E7" s="8" t="s">
        <v>146</v>
      </c>
      <c r="F7" s="8" t="s">
        <v>147</v>
      </c>
      <c r="G7" s="8" t="s">
        <v>148</v>
      </c>
      <c r="H7" s="8" t="s">
        <v>149</v>
      </c>
      <c r="I7" s="8" t="s">
        <v>150</v>
      </c>
      <c r="J7" s="8" t="s">
        <v>150</v>
      </c>
      <c r="K7" s="8" t="s">
        <v>151</v>
      </c>
      <c r="L7" s="8" t="s">
        <v>151</v>
      </c>
      <c r="M7" s="44">
        <v>1439843</v>
      </c>
      <c r="N7" s="39"/>
    </row>
    <row r="8" spans="1:14" ht="15" customHeight="1">
      <c r="A8" s="42" t="s">
        <v>84</v>
      </c>
      <c r="B8" s="8" t="s">
        <v>150</v>
      </c>
      <c r="C8" s="43">
        <v>440000</v>
      </c>
      <c r="D8" s="43">
        <v>400000</v>
      </c>
      <c r="E8" s="8" t="s">
        <v>146</v>
      </c>
      <c r="F8" s="8" t="s">
        <v>147</v>
      </c>
      <c r="G8" s="8" t="s">
        <v>148</v>
      </c>
      <c r="H8" s="8" t="s">
        <v>149</v>
      </c>
      <c r="I8" s="8" t="s">
        <v>150</v>
      </c>
      <c r="J8" s="8" t="s">
        <v>150</v>
      </c>
      <c r="K8" s="8" t="s">
        <v>151</v>
      </c>
      <c r="L8" s="8" t="s">
        <v>151</v>
      </c>
      <c r="M8" s="44">
        <v>840000</v>
      </c>
      <c r="N8" s="39"/>
    </row>
    <row r="9" spans="1:14" ht="15" customHeight="1">
      <c r="A9" s="42" t="s">
        <v>85</v>
      </c>
      <c r="B9" s="8" t="s">
        <v>150</v>
      </c>
      <c r="C9" s="43">
        <v>628000</v>
      </c>
      <c r="D9" s="43">
        <v>112000</v>
      </c>
      <c r="E9" s="8" t="s">
        <v>146</v>
      </c>
      <c r="F9" s="8" t="s">
        <v>147</v>
      </c>
      <c r="G9" s="43">
        <v>6432585</v>
      </c>
      <c r="H9" s="8" t="s">
        <v>149</v>
      </c>
      <c r="I9" s="8" t="s">
        <v>150</v>
      </c>
      <c r="J9" s="8" t="s">
        <v>150</v>
      </c>
      <c r="K9" s="43">
        <v>688000</v>
      </c>
      <c r="L9" s="43">
        <v>1500000</v>
      </c>
      <c r="M9" s="44">
        <v>9360585</v>
      </c>
      <c r="N9" s="39"/>
    </row>
    <row r="10" spans="1:14" ht="15" customHeight="1">
      <c r="A10" s="45" t="s">
        <v>86</v>
      </c>
      <c r="B10" s="46">
        <v>756843</v>
      </c>
      <c r="C10" s="46">
        <v>1291000</v>
      </c>
      <c r="D10" s="46">
        <v>972000</v>
      </c>
      <c r="E10" s="47" t="s">
        <v>146</v>
      </c>
      <c r="F10" s="47" t="s">
        <v>147</v>
      </c>
      <c r="G10" s="46">
        <v>6432585</v>
      </c>
      <c r="H10" s="47" t="s">
        <v>149</v>
      </c>
      <c r="I10" s="47" t="s">
        <v>150</v>
      </c>
      <c r="J10" s="47" t="s">
        <v>150</v>
      </c>
      <c r="K10" s="46">
        <v>688000</v>
      </c>
      <c r="L10" s="46">
        <v>1500000</v>
      </c>
      <c r="M10" s="48">
        <v>11640428</v>
      </c>
      <c r="N10" s="39"/>
    </row>
    <row r="11" spans="1:14" ht="15" customHeight="1">
      <c r="A11" s="42" t="s">
        <v>87</v>
      </c>
      <c r="B11" s="43">
        <v>1000000</v>
      </c>
      <c r="C11" s="43">
        <v>1070000</v>
      </c>
      <c r="D11" s="43">
        <v>1970000</v>
      </c>
      <c r="E11" s="8" t="s">
        <v>146</v>
      </c>
      <c r="F11" s="8" t="s">
        <v>147</v>
      </c>
      <c r="G11" s="8" t="s">
        <v>148</v>
      </c>
      <c r="H11" s="8" t="s">
        <v>149</v>
      </c>
      <c r="I11" s="8" t="s">
        <v>150</v>
      </c>
      <c r="J11" s="43">
        <v>500000</v>
      </c>
      <c r="K11" s="8" t="s">
        <v>151</v>
      </c>
      <c r="L11" s="8" t="s">
        <v>151</v>
      </c>
      <c r="M11" s="44">
        <v>4540000</v>
      </c>
      <c r="N11" s="39"/>
    </row>
    <row r="12" spans="1:14" ht="15" customHeight="1">
      <c r="A12" s="42" t="s">
        <v>88</v>
      </c>
      <c r="B12" s="8" t="s">
        <v>150</v>
      </c>
      <c r="C12" s="43">
        <v>645259</v>
      </c>
      <c r="D12" s="43">
        <v>250000</v>
      </c>
      <c r="E12" s="8" t="s">
        <v>146</v>
      </c>
      <c r="F12" s="8" t="s">
        <v>147</v>
      </c>
      <c r="G12" s="43">
        <v>4613422</v>
      </c>
      <c r="H12" s="8" t="s">
        <v>149</v>
      </c>
      <c r="I12" s="8" t="s">
        <v>150</v>
      </c>
      <c r="J12" s="43">
        <v>417600</v>
      </c>
      <c r="K12" s="8" t="s">
        <v>151</v>
      </c>
      <c r="L12" s="43">
        <v>500000</v>
      </c>
      <c r="M12" s="44">
        <v>6426281</v>
      </c>
      <c r="N12" s="39"/>
    </row>
    <row r="13" spans="1:14" ht="15" customHeight="1">
      <c r="A13" s="45" t="s">
        <v>89</v>
      </c>
      <c r="B13" s="46">
        <v>1000000</v>
      </c>
      <c r="C13" s="46">
        <v>1715259</v>
      </c>
      <c r="D13" s="46">
        <v>2220000</v>
      </c>
      <c r="E13" s="47" t="s">
        <v>146</v>
      </c>
      <c r="F13" s="47" t="s">
        <v>147</v>
      </c>
      <c r="G13" s="46">
        <v>4613422</v>
      </c>
      <c r="H13" s="47" t="s">
        <v>149</v>
      </c>
      <c r="I13" s="47" t="s">
        <v>150</v>
      </c>
      <c r="J13" s="46">
        <v>917600</v>
      </c>
      <c r="K13" s="47" t="s">
        <v>151</v>
      </c>
      <c r="L13" s="46">
        <v>500000</v>
      </c>
      <c r="M13" s="48">
        <v>10966281</v>
      </c>
      <c r="N13" s="39"/>
    </row>
    <row r="14" spans="1:14" ht="15" customHeight="1">
      <c r="A14" s="42" t="s">
        <v>90</v>
      </c>
      <c r="B14" s="8" t="s">
        <v>150</v>
      </c>
      <c r="C14" s="8" t="s">
        <v>149</v>
      </c>
      <c r="D14" s="43">
        <v>8430000</v>
      </c>
      <c r="E14" s="8" t="s">
        <v>146</v>
      </c>
      <c r="F14" s="8" t="s">
        <v>147</v>
      </c>
      <c r="G14" s="8" t="s">
        <v>148</v>
      </c>
      <c r="H14" s="8" t="s">
        <v>149</v>
      </c>
      <c r="I14" s="8" t="s">
        <v>150</v>
      </c>
      <c r="J14" s="8" t="s">
        <v>150</v>
      </c>
      <c r="K14" s="8" t="s">
        <v>151</v>
      </c>
      <c r="L14" s="8" t="s">
        <v>151</v>
      </c>
      <c r="M14" s="44">
        <v>8430000</v>
      </c>
      <c r="N14" s="39"/>
    </row>
    <row r="15" spans="1:14" ht="15" customHeight="1">
      <c r="A15" s="42" t="s">
        <v>91</v>
      </c>
      <c r="B15" s="8" t="s">
        <v>150</v>
      </c>
      <c r="C15" s="8" t="s">
        <v>149</v>
      </c>
      <c r="D15" s="43">
        <v>16330000</v>
      </c>
      <c r="E15" s="8" t="s">
        <v>146</v>
      </c>
      <c r="F15" s="8" t="s">
        <v>147</v>
      </c>
      <c r="G15" s="43">
        <v>2317695</v>
      </c>
      <c r="H15" s="8" t="s">
        <v>149</v>
      </c>
      <c r="I15" s="8" t="s">
        <v>150</v>
      </c>
      <c r="J15" s="8" t="s">
        <v>150</v>
      </c>
      <c r="K15" s="8" t="s">
        <v>151</v>
      </c>
      <c r="L15" s="43">
        <v>3500000</v>
      </c>
      <c r="M15" s="44">
        <v>22147695</v>
      </c>
      <c r="N15" s="39"/>
    </row>
    <row r="16" spans="1:14" ht="15" customHeight="1">
      <c r="A16" s="42" t="s">
        <v>92</v>
      </c>
      <c r="B16" s="8" t="s">
        <v>150</v>
      </c>
      <c r="C16" s="8" t="s">
        <v>149</v>
      </c>
      <c r="D16" s="43">
        <v>4900000</v>
      </c>
      <c r="E16" s="8" t="s">
        <v>146</v>
      </c>
      <c r="F16" s="8" t="s">
        <v>147</v>
      </c>
      <c r="G16" s="8" t="s">
        <v>148</v>
      </c>
      <c r="H16" s="8" t="s">
        <v>149</v>
      </c>
      <c r="I16" s="8" t="s">
        <v>150</v>
      </c>
      <c r="J16" s="8" t="s">
        <v>150</v>
      </c>
      <c r="K16" s="8" t="s">
        <v>151</v>
      </c>
      <c r="L16" s="8" t="s">
        <v>151</v>
      </c>
      <c r="M16" s="44">
        <v>4900000</v>
      </c>
      <c r="N16" s="39"/>
    </row>
    <row r="17" spans="1:14" ht="15" customHeight="1">
      <c r="A17" s="42" t="s">
        <v>93</v>
      </c>
      <c r="B17" s="8" t="s">
        <v>150</v>
      </c>
      <c r="C17" s="8" t="s">
        <v>149</v>
      </c>
      <c r="D17" s="43">
        <v>14000000</v>
      </c>
      <c r="E17" s="8" t="s">
        <v>146</v>
      </c>
      <c r="F17" s="8" t="s">
        <v>147</v>
      </c>
      <c r="G17" s="43">
        <v>16000000</v>
      </c>
      <c r="H17" s="8" t="s">
        <v>149</v>
      </c>
      <c r="I17" s="8" t="s">
        <v>150</v>
      </c>
      <c r="J17" s="8" t="s">
        <v>150</v>
      </c>
      <c r="K17" s="43">
        <v>20000000</v>
      </c>
      <c r="L17" s="43">
        <v>150000000</v>
      </c>
      <c r="M17" s="44">
        <v>200000000</v>
      </c>
      <c r="N17" s="39"/>
    </row>
    <row r="18" spans="1:14" ht="15" customHeight="1">
      <c r="A18" s="42" t="s">
        <v>94</v>
      </c>
      <c r="B18" s="8" t="s">
        <v>150</v>
      </c>
      <c r="C18" s="8" t="s">
        <v>149</v>
      </c>
      <c r="D18" s="8" t="s">
        <v>152</v>
      </c>
      <c r="E18" s="8" t="s">
        <v>146</v>
      </c>
      <c r="F18" s="8" t="s">
        <v>147</v>
      </c>
      <c r="G18" s="43">
        <v>15908080</v>
      </c>
      <c r="H18" s="8" t="s">
        <v>149</v>
      </c>
      <c r="I18" s="8" t="s">
        <v>150</v>
      </c>
      <c r="J18" s="43">
        <v>200000</v>
      </c>
      <c r="K18" s="8" t="s">
        <v>151</v>
      </c>
      <c r="L18" s="8" t="s">
        <v>151</v>
      </c>
      <c r="M18" s="44">
        <v>16108080</v>
      </c>
      <c r="N18" s="39"/>
    </row>
    <row r="19" spans="1:14" ht="15" customHeight="1">
      <c r="A19" s="42" t="s">
        <v>95</v>
      </c>
      <c r="B19" s="43">
        <v>9968</v>
      </c>
      <c r="C19" s="43">
        <v>830032</v>
      </c>
      <c r="D19" s="43">
        <v>203000</v>
      </c>
      <c r="E19" s="43">
        <v>1396000</v>
      </c>
      <c r="F19" s="8" t="s">
        <v>147</v>
      </c>
      <c r="G19" s="43">
        <v>2573034</v>
      </c>
      <c r="H19" s="8" t="s">
        <v>149</v>
      </c>
      <c r="I19" s="8" t="s">
        <v>150</v>
      </c>
      <c r="J19" s="8" t="s">
        <v>150</v>
      </c>
      <c r="K19" s="8" t="s">
        <v>151</v>
      </c>
      <c r="L19" s="43">
        <v>50000</v>
      </c>
      <c r="M19" s="44">
        <v>5062034</v>
      </c>
      <c r="N19" s="39"/>
    </row>
    <row r="20" spans="1:14" ht="15" customHeight="1">
      <c r="A20" s="42" t="s">
        <v>96</v>
      </c>
      <c r="B20" s="43">
        <v>480000</v>
      </c>
      <c r="C20" s="8" t="s">
        <v>149</v>
      </c>
      <c r="D20" s="43">
        <v>190000</v>
      </c>
      <c r="E20" s="8" t="s">
        <v>146</v>
      </c>
      <c r="F20" s="8" t="s">
        <v>147</v>
      </c>
      <c r="G20" s="8" t="s">
        <v>148</v>
      </c>
      <c r="H20" s="8" t="s">
        <v>149</v>
      </c>
      <c r="I20" s="8" t="s">
        <v>150</v>
      </c>
      <c r="J20" s="8" t="s">
        <v>150</v>
      </c>
      <c r="K20" s="8" t="s">
        <v>151</v>
      </c>
      <c r="L20" s="8" t="s">
        <v>151</v>
      </c>
      <c r="M20" s="44">
        <v>670000</v>
      </c>
      <c r="N20" s="39"/>
    </row>
    <row r="21" spans="1:14" ht="15" customHeight="1">
      <c r="A21" s="45" t="s">
        <v>97</v>
      </c>
      <c r="B21" s="46">
        <v>489968</v>
      </c>
      <c r="C21" s="46">
        <v>830032</v>
      </c>
      <c r="D21" s="46">
        <v>44053000</v>
      </c>
      <c r="E21" s="46">
        <v>1396000</v>
      </c>
      <c r="F21" s="47" t="s">
        <v>147</v>
      </c>
      <c r="G21" s="46">
        <v>36798809</v>
      </c>
      <c r="H21" s="47" t="s">
        <v>149</v>
      </c>
      <c r="I21" s="47" t="s">
        <v>150</v>
      </c>
      <c r="J21" s="46">
        <v>200000</v>
      </c>
      <c r="K21" s="46">
        <v>20000000</v>
      </c>
      <c r="L21" s="46">
        <v>153550000</v>
      </c>
      <c r="M21" s="48">
        <v>257317809</v>
      </c>
      <c r="N21" s="39"/>
    </row>
    <row r="22" spans="1:14" ht="15" customHeight="1">
      <c r="A22" s="42" t="s">
        <v>98</v>
      </c>
      <c r="B22" s="43">
        <v>445472952</v>
      </c>
      <c r="C22" s="43">
        <v>6100000</v>
      </c>
      <c r="D22" s="8" t="s">
        <v>152</v>
      </c>
      <c r="E22" s="8" t="s">
        <v>146</v>
      </c>
      <c r="F22" s="43">
        <v>1550000</v>
      </c>
      <c r="G22" s="8" t="s">
        <v>148</v>
      </c>
      <c r="H22" s="8" t="s">
        <v>149</v>
      </c>
      <c r="I22" s="8" t="s">
        <v>150</v>
      </c>
      <c r="J22" s="8" t="s">
        <v>150</v>
      </c>
      <c r="K22" s="8" t="s">
        <v>151</v>
      </c>
      <c r="L22" s="43">
        <v>3906100</v>
      </c>
      <c r="M22" s="44">
        <v>457029052</v>
      </c>
      <c r="N22" s="39"/>
    </row>
    <row r="23" spans="1:14" ht="15" customHeight="1">
      <c r="A23" s="42" t="s">
        <v>99</v>
      </c>
      <c r="B23" s="43">
        <v>112528397</v>
      </c>
      <c r="C23" s="43">
        <v>120000</v>
      </c>
      <c r="D23" s="8" t="s">
        <v>152</v>
      </c>
      <c r="E23" s="8" t="s">
        <v>146</v>
      </c>
      <c r="F23" s="8" t="s">
        <v>147</v>
      </c>
      <c r="G23" s="8" t="s">
        <v>148</v>
      </c>
      <c r="H23" s="8" t="s">
        <v>149</v>
      </c>
      <c r="I23" s="8" t="s">
        <v>150</v>
      </c>
      <c r="J23" s="8" t="s">
        <v>150</v>
      </c>
      <c r="K23" s="8" t="s">
        <v>151</v>
      </c>
      <c r="L23" s="43">
        <v>106511482</v>
      </c>
      <c r="M23" s="44">
        <v>219159879</v>
      </c>
      <c r="N23" s="39"/>
    </row>
    <row r="24" spans="1:14" ht="15" customHeight="1">
      <c r="A24" s="42" t="s">
        <v>100</v>
      </c>
      <c r="B24" s="43">
        <v>6881530</v>
      </c>
      <c r="C24" s="8" t="s">
        <v>149</v>
      </c>
      <c r="D24" s="8" t="s">
        <v>152</v>
      </c>
      <c r="E24" s="8" t="s">
        <v>146</v>
      </c>
      <c r="F24" s="43">
        <v>217113</v>
      </c>
      <c r="G24" s="43">
        <v>12246203</v>
      </c>
      <c r="H24" s="8" t="s">
        <v>149</v>
      </c>
      <c r="I24" s="8" t="s">
        <v>150</v>
      </c>
      <c r="J24" s="43">
        <v>125593000</v>
      </c>
      <c r="K24" s="8" t="s">
        <v>151</v>
      </c>
      <c r="L24" s="43">
        <v>4776493</v>
      </c>
      <c r="M24" s="44">
        <v>149714340</v>
      </c>
      <c r="N24" s="39"/>
    </row>
    <row r="25" spans="1:14" ht="15" customHeight="1">
      <c r="A25" s="42" t="s">
        <v>101</v>
      </c>
      <c r="B25" s="43">
        <v>5312110</v>
      </c>
      <c r="C25" s="8" t="s">
        <v>149</v>
      </c>
      <c r="D25" s="8" t="s">
        <v>152</v>
      </c>
      <c r="E25" s="8" t="s">
        <v>146</v>
      </c>
      <c r="F25" s="8" t="s">
        <v>147</v>
      </c>
      <c r="G25" s="43">
        <v>3820183</v>
      </c>
      <c r="H25" s="8" t="s">
        <v>149</v>
      </c>
      <c r="I25" s="8" t="s">
        <v>150</v>
      </c>
      <c r="J25" s="8" t="s">
        <v>150</v>
      </c>
      <c r="K25" s="8" t="s">
        <v>151</v>
      </c>
      <c r="L25" s="8" t="s">
        <v>151</v>
      </c>
      <c r="M25" s="44">
        <v>9132293</v>
      </c>
      <c r="N25" s="39"/>
    </row>
    <row r="26" spans="1:14" ht="15" customHeight="1">
      <c r="A26" s="42" t="s">
        <v>153</v>
      </c>
      <c r="B26" s="43">
        <v>2370000</v>
      </c>
      <c r="C26" s="43">
        <v>1150000</v>
      </c>
      <c r="D26" s="43">
        <v>1470000</v>
      </c>
      <c r="E26" s="8" t="s">
        <v>146</v>
      </c>
      <c r="F26" s="43">
        <v>154000</v>
      </c>
      <c r="G26" s="8" t="s">
        <v>148</v>
      </c>
      <c r="H26" s="8" t="s">
        <v>149</v>
      </c>
      <c r="I26" s="8" t="s">
        <v>150</v>
      </c>
      <c r="J26" s="8" t="s">
        <v>150</v>
      </c>
      <c r="K26" s="8" t="s">
        <v>151</v>
      </c>
      <c r="L26" s="8" t="s">
        <v>151</v>
      </c>
      <c r="M26" s="44">
        <v>5144000</v>
      </c>
      <c r="N26" s="39"/>
    </row>
    <row r="27" spans="1:14" ht="15" customHeight="1">
      <c r="A27" s="42" t="s">
        <v>103</v>
      </c>
      <c r="B27" s="43">
        <v>3864629</v>
      </c>
      <c r="C27" s="43">
        <v>580000</v>
      </c>
      <c r="D27" s="43">
        <v>730000</v>
      </c>
      <c r="E27" s="8" t="s">
        <v>146</v>
      </c>
      <c r="F27" s="8" t="s">
        <v>147</v>
      </c>
      <c r="G27" s="8" t="s">
        <v>148</v>
      </c>
      <c r="H27" s="8" t="s">
        <v>149</v>
      </c>
      <c r="I27" s="8" t="s">
        <v>150</v>
      </c>
      <c r="J27" s="8" t="s">
        <v>150</v>
      </c>
      <c r="K27" s="8" t="s">
        <v>151</v>
      </c>
      <c r="L27" s="8" t="s">
        <v>151</v>
      </c>
      <c r="M27" s="44">
        <v>5174629</v>
      </c>
      <c r="N27" s="39"/>
    </row>
    <row r="28" spans="1:14" ht="15" customHeight="1">
      <c r="A28" s="42" t="s">
        <v>104</v>
      </c>
      <c r="B28" s="43">
        <v>570000</v>
      </c>
      <c r="C28" s="8" t="s">
        <v>149</v>
      </c>
      <c r="D28" s="8" t="s">
        <v>152</v>
      </c>
      <c r="E28" s="8" t="s">
        <v>146</v>
      </c>
      <c r="F28" s="8" t="s">
        <v>147</v>
      </c>
      <c r="G28" s="8" t="s">
        <v>148</v>
      </c>
      <c r="H28" s="8" t="s">
        <v>149</v>
      </c>
      <c r="I28" s="8" t="s">
        <v>150</v>
      </c>
      <c r="J28" s="8" t="s">
        <v>150</v>
      </c>
      <c r="K28" s="8" t="s">
        <v>151</v>
      </c>
      <c r="L28" s="8" t="s">
        <v>151</v>
      </c>
      <c r="M28" s="44">
        <v>570000</v>
      </c>
      <c r="N28" s="39"/>
    </row>
    <row r="29" spans="1:14" ht="15" customHeight="1">
      <c r="A29" s="42" t="s">
        <v>105</v>
      </c>
      <c r="B29" s="43">
        <v>418640</v>
      </c>
      <c r="C29" s="8" t="s">
        <v>149</v>
      </c>
      <c r="D29" s="8" t="s">
        <v>152</v>
      </c>
      <c r="E29" s="8" t="s">
        <v>146</v>
      </c>
      <c r="F29" s="8" t="s">
        <v>147</v>
      </c>
      <c r="G29" s="8" t="s">
        <v>148</v>
      </c>
      <c r="H29" s="8" t="s">
        <v>149</v>
      </c>
      <c r="I29" s="8" t="s">
        <v>150</v>
      </c>
      <c r="J29" s="8" t="s">
        <v>150</v>
      </c>
      <c r="K29" s="8" t="s">
        <v>151</v>
      </c>
      <c r="L29" s="8" t="s">
        <v>151</v>
      </c>
      <c r="M29" s="44">
        <v>418640</v>
      </c>
      <c r="N29" s="39"/>
    </row>
    <row r="30" spans="1:14" ht="15" customHeight="1">
      <c r="A30" s="42" t="s">
        <v>106</v>
      </c>
      <c r="B30" s="43">
        <v>829500</v>
      </c>
      <c r="C30" s="8" t="s">
        <v>149</v>
      </c>
      <c r="D30" s="8" t="s">
        <v>152</v>
      </c>
      <c r="E30" s="8" t="s">
        <v>146</v>
      </c>
      <c r="F30" s="8" t="s">
        <v>147</v>
      </c>
      <c r="G30" s="8" t="s">
        <v>148</v>
      </c>
      <c r="H30" s="8" t="s">
        <v>149</v>
      </c>
      <c r="I30" s="8" t="s">
        <v>150</v>
      </c>
      <c r="J30" s="8" t="s">
        <v>150</v>
      </c>
      <c r="K30" s="8" t="s">
        <v>151</v>
      </c>
      <c r="L30" s="8" t="s">
        <v>151</v>
      </c>
      <c r="M30" s="44">
        <v>829500</v>
      </c>
      <c r="N30" s="39"/>
    </row>
    <row r="31" spans="1:14" ht="15" customHeight="1">
      <c r="A31" s="42" t="s">
        <v>107</v>
      </c>
      <c r="B31" s="43">
        <v>765000</v>
      </c>
      <c r="C31" s="43">
        <v>5757000</v>
      </c>
      <c r="D31" s="8" t="s">
        <v>152</v>
      </c>
      <c r="E31" s="8" t="s">
        <v>146</v>
      </c>
      <c r="F31" s="8" t="s">
        <v>147</v>
      </c>
      <c r="G31" s="43">
        <v>2961514</v>
      </c>
      <c r="H31" s="8" t="s">
        <v>149</v>
      </c>
      <c r="I31" s="8" t="s">
        <v>150</v>
      </c>
      <c r="J31" s="8" t="s">
        <v>150</v>
      </c>
      <c r="K31" s="8" t="s">
        <v>151</v>
      </c>
      <c r="L31" s="43">
        <v>69600000</v>
      </c>
      <c r="M31" s="44">
        <v>79083514</v>
      </c>
      <c r="N31" s="39"/>
    </row>
    <row r="32" spans="1:14" ht="15" customHeight="1">
      <c r="A32" s="49" t="s">
        <v>108</v>
      </c>
      <c r="B32" s="50">
        <v>579012759</v>
      </c>
      <c r="C32" s="50">
        <v>13707000</v>
      </c>
      <c r="D32" s="50">
        <v>2200000</v>
      </c>
      <c r="E32" s="51" t="s">
        <v>146</v>
      </c>
      <c r="F32" s="50">
        <v>1921113</v>
      </c>
      <c r="G32" s="50">
        <v>19027900</v>
      </c>
      <c r="H32" s="51" t="s">
        <v>149</v>
      </c>
      <c r="I32" s="51" t="s">
        <v>150</v>
      </c>
      <c r="J32" s="50">
        <v>125593000</v>
      </c>
      <c r="K32" s="51" t="s">
        <v>151</v>
      </c>
      <c r="L32" s="50">
        <v>184794075</v>
      </c>
      <c r="M32" s="52">
        <v>926255847</v>
      </c>
      <c r="N32" s="39"/>
    </row>
    <row r="33" spans="1:14" ht="15" customHeight="1">
      <c r="A33" s="42" t="s">
        <v>109</v>
      </c>
      <c r="B33" s="43">
        <v>945769</v>
      </c>
      <c r="C33" s="43">
        <v>11924000</v>
      </c>
      <c r="D33" s="8" t="s">
        <v>152</v>
      </c>
      <c r="E33" s="8" t="s">
        <v>146</v>
      </c>
      <c r="F33" s="8" t="s">
        <v>147</v>
      </c>
      <c r="G33" s="8" t="s">
        <v>148</v>
      </c>
      <c r="H33" s="8" t="s">
        <v>149</v>
      </c>
      <c r="I33" s="8" t="s">
        <v>150</v>
      </c>
      <c r="J33" s="43">
        <v>4752016</v>
      </c>
      <c r="K33" s="8" t="s">
        <v>151</v>
      </c>
      <c r="L33" s="43">
        <v>200000</v>
      </c>
      <c r="M33" s="44">
        <v>17821785</v>
      </c>
      <c r="N33" s="39"/>
    </row>
    <row r="34" spans="1:14" ht="15" customHeight="1">
      <c r="A34" s="42" t="s">
        <v>110</v>
      </c>
      <c r="B34" s="43">
        <v>1460000</v>
      </c>
      <c r="C34" s="8" t="s">
        <v>149</v>
      </c>
      <c r="D34" s="8" t="s">
        <v>152</v>
      </c>
      <c r="E34" s="8" t="s">
        <v>146</v>
      </c>
      <c r="F34" s="8" t="s">
        <v>147</v>
      </c>
      <c r="G34" s="8" t="s">
        <v>148</v>
      </c>
      <c r="H34" s="8" t="s">
        <v>149</v>
      </c>
      <c r="I34" s="8" t="s">
        <v>150</v>
      </c>
      <c r="J34" s="43">
        <v>5060842</v>
      </c>
      <c r="K34" s="8" t="s">
        <v>151</v>
      </c>
      <c r="L34" s="43">
        <v>200000</v>
      </c>
      <c r="M34" s="44">
        <v>6720842</v>
      </c>
      <c r="N34" s="39"/>
    </row>
    <row r="35" spans="1:14" ht="15" customHeight="1">
      <c r="A35" s="42" t="s">
        <v>111</v>
      </c>
      <c r="B35" s="43">
        <v>761032</v>
      </c>
      <c r="C35" s="43">
        <v>100000</v>
      </c>
      <c r="D35" s="43">
        <v>100000</v>
      </c>
      <c r="E35" s="8" t="s">
        <v>146</v>
      </c>
      <c r="F35" s="8" t="s">
        <v>147</v>
      </c>
      <c r="G35" s="8" t="s">
        <v>148</v>
      </c>
      <c r="H35" s="8" t="s">
        <v>149</v>
      </c>
      <c r="I35" s="8" t="s">
        <v>150</v>
      </c>
      <c r="J35" s="8" t="s">
        <v>150</v>
      </c>
      <c r="K35" s="8" t="s">
        <v>151</v>
      </c>
      <c r="L35" s="8" t="s">
        <v>151</v>
      </c>
      <c r="M35" s="44">
        <v>961032</v>
      </c>
      <c r="N35" s="39"/>
    </row>
    <row r="36" spans="1:14" ht="15" customHeight="1">
      <c r="A36" s="42" t="s">
        <v>112</v>
      </c>
      <c r="B36" s="43">
        <v>5488763</v>
      </c>
      <c r="C36" s="43">
        <v>442800</v>
      </c>
      <c r="D36" s="8" t="s">
        <v>152</v>
      </c>
      <c r="E36" s="8" t="s">
        <v>146</v>
      </c>
      <c r="F36" s="43">
        <v>81000</v>
      </c>
      <c r="G36" s="8" t="s">
        <v>148</v>
      </c>
      <c r="H36" s="8" t="s">
        <v>149</v>
      </c>
      <c r="I36" s="8" t="s">
        <v>150</v>
      </c>
      <c r="J36" s="8" t="s">
        <v>150</v>
      </c>
      <c r="K36" s="43">
        <v>1457000</v>
      </c>
      <c r="L36" s="43">
        <v>1819000</v>
      </c>
      <c r="M36" s="44">
        <v>9288563</v>
      </c>
      <c r="N36" s="39"/>
    </row>
    <row r="37" spans="1:14" ht="15" customHeight="1">
      <c r="A37" s="42" t="s">
        <v>113</v>
      </c>
      <c r="B37" s="43">
        <v>6475000</v>
      </c>
      <c r="C37" s="8" t="s">
        <v>149</v>
      </c>
      <c r="D37" s="8" t="s">
        <v>152</v>
      </c>
      <c r="E37" s="8" t="s">
        <v>146</v>
      </c>
      <c r="F37" s="8" t="s">
        <v>147</v>
      </c>
      <c r="G37" s="8" t="s">
        <v>148</v>
      </c>
      <c r="H37" s="8" t="s">
        <v>149</v>
      </c>
      <c r="I37" s="8" t="s">
        <v>150</v>
      </c>
      <c r="J37" s="43">
        <v>47520158</v>
      </c>
      <c r="K37" s="8" t="s">
        <v>151</v>
      </c>
      <c r="L37" s="8" t="s">
        <v>151</v>
      </c>
      <c r="M37" s="44">
        <v>53995158</v>
      </c>
      <c r="N37" s="39"/>
    </row>
    <row r="38" spans="1:14" ht="15" customHeight="1">
      <c r="A38" s="42" t="s">
        <v>114</v>
      </c>
      <c r="B38" s="43">
        <v>4725000</v>
      </c>
      <c r="C38" s="8" t="s">
        <v>149</v>
      </c>
      <c r="D38" s="8" t="s">
        <v>152</v>
      </c>
      <c r="E38" s="8" t="s">
        <v>146</v>
      </c>
      <c r="F38" s="8" t="s">
        <v>147</v>
      </c>
      <c r="G38" s="8" t="s">
        <v>148</v>
      </c>
      <c r="H38" s="8" t="s">
        <v>149</v>
      </c>
      <c r="I38" s="8" t="s">
        <v>150</v>
      </c>
      <c r="J38" s="43">
        <v>42768142</v>
      </c>
      <c r="K38" s="8" t="s">
        <v>151</v>
      </c>
      <c r="L38" s="8" t="s">
        <v>151</v>
      </c>
      <c r="M38" s="44">
        <v>47493142</v>
      </c>
      <c r="N38" s="39"/>
    </row>
    <row r="39" spans="1:14" ht="15" customHeight="1">
      <c r="A39" s="42" t="s">
        <v>115</v>
      </c>
      <c r="B39" s="8" t="s">
        <v>150</v>
      </c>
      <c r="C39" s="8" t="s">
        <v>149</v>
      </c>
      <c r="D39" s="8" t="s">
        <v>152</v>
      </c>
      <c r="E39" s="8" t="s">
        <v>146</v>
      </c>
      <c r="F39" s="8" t="s">
        <v>147</v>
      </c>
      <c r="G39" s="8" t="s">
        <v>148</v>
      </c>
      <c r="H39" s="8" t="s">
        <v>149</v>
      </c>
      <c r="I39" s="43">
        <v>2833958</v>
      </c>
      <c r="J39" s="8" t="s">
        <v>150</v>
      </c>
      <c r="K39" s="8" t="s">
        <v>151</v>
      </c>
      <c r="L39" s="8" t="s">
        <v>151</v>
      </c>
      <c r="M39" s="44">
        <v>2833958</v>
      </c>
      <c r="N39" s="39"/>
    </row>
    <row r="40" spans="1:14" ht="15" customHeight="1">
      <c r="A40" s="42" t="s">
        <v>116</v>
      </c>
      <c r="B40" s="8" t="s">
        <v>150</v>
      </c>
      <c r="C40" s="43">
        <v>1149191</v>
      </c>
      <c r="D40" s="43">
        <v>110000</v>
      </c>
      <c r="E40" s="8" t="s">
        <v>146</v>
      </c>
      <c r="F40" s="8" t="s">
        <v>147</v>
      </c>
      <c r="G40" s="8" t="s">
        <v>148</v>
      </c>
      <c r="H40" s="8" t="s">
        <v>149</v>
      </c>
      <c r="I40" s="8" t="s">
        <v>150</v>
      </c>
      <c r="J40" s="43">
        <v>4333405</v>
      </c>
      <c r="K40" s="8" t="s">
        <v>151</v>
      </c>
      <c r="L40" s="8" t="s">
        <v>151</v>
      </c>
      <c r="M40" s="44">
        <v>5592595</v>
      </c>
      <c r="N40" s="39"/>
    </row>
    <row r="41" spans="1:14" ht="15" customHeight="1">
      <c r="A41" s="42" t="s">
        <v>117</v>
      </c>
      <c r="B41" s="43">
        <v>60000</v>
      </c>
      <c r="C41" s="43">
        <v>370000</v>
      </c>
      <c r="D41" s="43">
        <v>220000</v>
      </c>
      <c r="E41" s="8" t="s">
        <v>146</v>
      </c>
      <c r="F41" s="8" t="s">
        <v>147</v>
      </c>
      <c r="G41" s="8" t="s">
        <v>148</v>
      </c>
      <c r="H41" s="8" t="s">
        <v>149</v>
      </c>
      <c r="I41" s="8" t="s">
        <v>150</v>
      </c>
      <c r="J41" s="8" t="s">
        <v>150</v>
      </c>
      <c r="K41" s="8" t="s">
        <v>151</v>
      </c>
      <c r="L41" s="43">
        <v>600000</v>
      </c>
      <c r="M41" s="44">
        <v>1250000</v>
      </c>
      <c r="N41" s="39"/>
    </row>
    <row r="42" spans="1:14" ht="15" customHeight="1">
      <c r="A42" s="42" t="s">
        <v>118</v>
      </c>
      <c r="B42" s="43">
        <v>310000</v>
      </c>
      <c r="C42" s="43">
        <v>110000</v>
      </c>
      <c r="D42" s="43">
        <v>330000</v>
      </c>
      <c r="E42" s="8" t="s">
        <v>146</v>
      </c>
      <c r="F42" s="8" t="s">
        <v>147</v>
      </c>
      <c r="G42" s="43">
        <v>2791020</v>
      </c>
      <c r="H42" s="8" t="s">
        <v>149</v>
      </c>
      <c r="I42" s="8" t="s">
        <v>150</v>
      </c>
      <c r="J42" s="8" t="s">
        <v>150</v>
      </c>
      <c r="K42" s="8" t="s">
        <v>151</v>
      </c>
      <c r="L42" s="8" t="s">
        <v>151</v>
      </c>
      <c r="M42" s="44">
        <v>3541020</v>
      </c>
      <c r="N42" s="39"/>
    </row>
    <row r="43" spans="1:14" ht="16.5" customHeight="1">
      <c r="A43" s="49" t="s">
        <v>158</v>
      </c>
      <c r="B43" s="50">
        <v>20225564</v>
      </c>
      <c r="C43" s="50">
        <v>14095991</v>
      </c>
      <c r="D43" s="50">
        <v>760000</v>
      </c>
      <c r="E43" s="51" t="s">
        <v>146</v>
      </c>
      <c r="F43" s="50">
        <v>81000</v>
      </c>
      <c r="G43" s="50">
        <v>2791020</v>
      </c>
      <c r="H43" s="51" t="s">
        <v>149</v>
      </c>
      <c r="I43" s="50">
        <v>2833958</v>
      </c>
      <c r="J43" s="50">
        <v>104434562</v>
      </c>
      <c r="K43" s="50">
        <v>1457000</v>
      </c>
      <c r="L43" s="50">
        <v>2819000</v>
      </c>
      <c r="M43" s="52">
        <v>149498094</v>
      </c>
      <c r="N43" s="39"/>
    </row>
    <row r="44" spans="1:14" ht="15" customHeight="1">
      <c r="A44" s="42" t="s">
        <v>120</v>
      </c>
      <c r="B44" s="43">
        <v>6183749</v>
      </c>
      <c r="C44" s="8" t="s">
        <v>149</v>
      </c>
      <c r="D44" s="8" t="s">
        <v>152</v>
      </c>
      <c r="E44" s="8" t="s">
        <v>146</v>
      </c>
      <c r="F44" s="8" t="s">
        <v>147</v>
      </c>
      <c r="G44" s="8" t="s">
        <v>148</v>
      </c>
      <c r="H44" s="8" t="s">
        <v>149</v>
      </c>
      <c r="I44" s="8" t="s">
        <v>150</v>
      </c>
      <c r="J44" s="8" t="s">
        <v>150</v>
      </c>
      <c r="K44" s="8" t="s">
        <v>151</v>
      </c>
      <c r="L44" s="8" t="s">
        <v>151</v>
      </c>
      <c r="M44" s="44">
        <v>6183749</v>
      </c>
      <c r="N44" s="39"/>
    </row>
    <row r="45" spans="1:14" ht="15" customHeight="1">
      <c r="A45" s="42" t="s">
        <v>154</v>
      </c>
      <c r="B45" s="43">
        <v>2920000</v>
      </c>
      <c r="C45" s="8" t="s">
        <v>149</v>
      </c>
      <c r="D45" s="8" t="s">
        <v>152</v>
      </c>
      <c r="E45" s="8" t="s">
        <v>146</v>
      </c>
      <c r="F45" s="43">
        <v>8000</v>
      </c>
      <c r="G45" s="43">
        <v>1430054</v>
      </c>
      <c r="H45" s="8" t="s">
        <v>149</v>
      </c>
      <c r="I45" s="8" t="s">
        <v>150</v>
      </c>
      <c r="J45" s="8" t="s">
        <v>150</v>
      </c>
      <c r="K45" s="8" t="s">
        <v>151</v>
      </c>
      <c r="L45" s="8" t="s">
        <v>151</v>
      </c>
      <c r="M45" s="44">
        <v>4358054</v>
      </c>
      <c r="N45" s="39"/>
    </row>
    <row r="46" spans="1:14" ht="15" customHeight="1">
      <c r="A46" s="42" t="s">
        <v>122</v>
      </c>
      <c r="B46" s="43">
        <v>1870000</v>
      </c>
      <c r="C46" s="43">
        <v>613909</v>
      </c>
      <c r="D46" s="43">
        <v>150000</v>
      </c>
      <c r="E46" s="8" t="s">
        <v>146</v>
      </c>
      <c r="F46" s="8" t="s">
        <v>147</v>
      </c>
      <c r="G46" s="8" t="s">
        <v>148</v>
      </c>
      <c r="H46" s="43">
        <v>1674184</v>
      </c>
      <c r="I46" s="8" t="s">
        <v>150</v>
      </c>
      <c r="J46" s="8" t="s">
        <v>150</v>
      </c>
      <c r="K46" s="8" t="s">
        <v>151</v>
      </c>
      <c r="L46" s="8" t="s">
        <v>151</v>
      </c>
      <c r="M46" s="44">
        <v>4308093</v>
      </c>
      <c r="N46" s="39"/>
    </row>
    <row r="47" spans="1:14" ht="15" customHeight="1">
      <c r="A47" s="42" t="s">
        <v>155</v>
      </c>
      <c r="B47" s="43">
        <v>895000</v>
      </c>
      <c r="C47" s="43">
        <v>258198</v>
      </c>
      <c r="D47" s="43">
        <v>713800</v>
      </c>
      <c r="E47" s="8" t="s">
        <v>146</v>
      </c>
      <c r="F47" s="43">
        <v>6000</v>
      </c>
      <c r="G47" s="8" t="s">
        <v>148</v>
      </c>
      <c r="H47" s="43">
        <v>1159774</v>
      </c>
      <c r="I47" s="8" t="s">
        <v>150</v>
      </c>
      <c r="J47" s="8" t="s">
        <v>150</v>
      </c>
      <c r="K47" s="8" t="s">
        <v>151</v>
      </c>
      <c r="L47" s="8" t="s">
        <v>151</v>
      </c>
      <c r="M47" s="44">
        <v>3032772</v>
      </c>
      <c r="N47" s="39"/>
    </row>
    <row r="48" spans="1:14" ht="15" customHeight="1">
      <c r="A48" s="42" t="s">
        <v>124</v>
      </c>
      <c r="B48" s="8" t="s">
        <v>150</v>
      </c>
      <c r="C48" s="8" t="s">
        <v>149</v>
      </c>
      <c r="D48" s="43">
        <v>400000</v>
      </c>
      <c r="E48" s="8" t="s">
        <v>146</v>
      </c>
      <c r="F48" s="8" t="s">
        <v>147</v>
      </c>
      <c r="G48" s="8" t="s">
        <v>148</v>
      </c>
      <c r="H48" s="8" t="s">
        <v>149</v>
      </c>
      <c r="I48" s="8" t="s">
        <v>150</v>
      </c>
      <c r="J48" s="8" t="s">
        <v>150</v>
      </c>
      <c r="K48" s="8" t="s">
        <v>151</v>
      </c>
      <c r="L48" s="8" t="s">
        <v>151</v>
      </c>
      <c r="M48" s="44">
        <v>400000</v>
      </c>
      <c r="N48" s="39"/>
    </row>
    <row r="49" spans="1:14" ht="15" customHeight="1">
      <c r="A49" s="49" t="s">
        <v>125</v>
      </c>
      <c r="B49" s="50">
        <v>11868749</v>
      </c>
      <c r="C49" s="50">
        <v>872107</v>
      </c>
      <c r="D49" s="50">
        <v>863800</v>
      </c>
      <c r="E49" s="51" t="s">
        <v>146</v>
      </c>
      <c r="F49" s="50">
        <v>14000</v>
      </c>
      <c r="G49" s="50">
        <v>1430054</v>
      </c>
      <c r="H49" s="50">
        <v>2833958</v>
      </c>
      <c r="I49" s="51" t="s">
        <v>150</v>
      </c>
      <c r="J49" s="51" t="s">
        <v>150</v>
      </c>
      <c r="K49" s="51" t="s">
        <v>151</v>
      </c>
      <c r="L49" s="51" t="s">
        <v>151</v>
      </c>
      <c r="M49" s="52">
        <v>17882668</v>
      </c>
      <c r="N49" s="39"/>
    </row>
    <row r="50" spans="1:14" ht="15" customHeight="1">
      <c r="A50" s="42" t="s">
        <v>126</v>
      </c>
      <c r="B50" s="43">
        <v>264195</v>
      </c>
      <c r="C50" s="43">
        <v>400000</v>
      </c>
      <c r="D50" s="43">
        <v>336664</v>
      </c>
      <c r="E50" s="8" t="s">
        <v>146</v>
      </c>
      <c r="F50" s="8" t="s">
        <v>147</v>
      </c>
      <c r="G50" s="8" t="s">
        <v>148</v>
      </c>
      <c r="H50" s="8" t="s">
        <v>149</v>
      </c>
      <c r="I50" s="8" t="s">
        <v>150</v>
      </c>
      <c r="J50" s="8" t="s">
        <v>150</v>
      </c>
      <c r="K50" s="8" t="s">
        <v>151</v>
      </c>
      <c r="L50" s="8" t="s">
        <v>151</v>
      </c>
      <c r="M50" s="44">
        <v>1000859</v>
      </c>
      <c r="N50" s="39"/>
    </row>
    <row r="51" spans="1:14" ht="15" customHeight="1">
      <c r="A51" s="42" t="s">
        <v>127</v>
      </c>
      <c r="B51" s="43">
        <v>250000</v>
      </c>
      <c r="C51" s="43">
        <v>620000</v>
      </c>
      <c r="D51" s="43">
        <v>420000</v>
      </c>
      <c r="E51" s="8" t="s">
        <v>146</v>
      </c>
      <c r="F51" s="8" t="s">
        <v>147</v>
      </c>
      <c r="G51" s="8" t="s">
        <v>148</v>
      </c>
      <c r="H51" s="8" t="s">
        <v>149</v>
      </c>
      <c r="I51" s="8" t="s">
        <v>150</v>
      </c>
      <c r="J51" s="8" t="s">
        <v>150</v>
      </c>
      <c r="K51" s="8" t="s">
        <v>151</v>
      </c>
      <c r="L51" s="8" t="s">
        <v>151</v>
      </c>
      <c r="M51" s="44">
        <v>1290000</v>
      </c>
      <c r="N51" s="39"/>
    </row>
    <row r="52" spans="1:14" ht="15" customHeight="1">
      <c r="A52" s="42" t="s">
        <v>128</v>
      </c>
      <c r="B52" s="43">
        <v>41781</v>
      </c>
      <c r="C52" s="43">
        <v>180000</v>
      </c>
      <c r="D52" s="8" t="s">
        <v>152</v>
      </c>
      <c r="E52" s="43">
        <v>292544</v>
      </c>
      <c r="F52" s="8" t="s">
        <v>147</v>
      </c>
      <c r="G52" s="8" t="s">
        <v>148</v>
      </c>
      <c r="H52" s="43">
        <v>708489</v>
      </c>
      <c r="I52" s="43">
        <v>708489</v>
      </c>
      <c r="J52" s="8" t="s">
        <v>150</v>
      </c>
      <c r="K52" s="8" t="s">
        <v>151</v>
      </c>
      <c r="L52" s="8" t="s">
        <v>151</v>
      </c>
      <c r="M52" s="44">
        <v>1931303</v>
      </c>
      <c r="N52" s="39"/>
    </row>
    <row r="53" spans="1:14" ht="15" customHeight="1">
      <c r="A53" s="49" t="s">
        <v>129</v>
      </c>
      <c r="B53" s="50">
        <v>555976</v>
      </c>
      <c r="C53" s="50">
        <v>1200000</v>
      </c>
      <c r="D53" s="50">
        <v>756664</v>
      </c>
      <c r="E53" s="50">
        <v>292544</v>
      </c>
      <c r="F53" s="51" t="s">
        <v>147</v>
      </c>
      <c r="G53" s="51" t="s">
        <v>148</v>
      </c>
      <c r="H53" s="50">
        <v>708489</v>
      </c>
      <c r="I53" s="50">
        <v>708489</v>
      </c>
      <c r="J53" s="51" t="s">
        <v>150</v>
      </c>
      <c r="K53" s="51" t="s">
        <v>151</v>
      </c>
      <c r="L53" s="51" t="s">
        <v>151</v>
      </c>
      <c r="M53" s="52">
        <v>4222162</v>
      </c>
      <c r="N53" s="39"/>
    </row>
    <row r="54" spans="1:14" ht="15" customHeight="1">
      <c r="A54" s="53" t="s">
        <v>82</v>
      </c>
      <c r="B54" s="54">
        <v>613909859</v>
      </c>
      <c r="C54" s="54">
        <v>33711389</v>
      </c>
      <c r="D54" s="54">
        <v>51825464</v>
      </c>
      <c r="E54" s="54">
        <v>1688544</v>
      </c>
      <c r="F54" s="54">
        <v>2016113</v>
      </c>
      <c r="G54" s="54">
        <v>71093789</v>
      </c>
      <c r="H54" s="54">
        <v>3542447</v>
      </c>
      <c r="I54" s="54">
        <v>3542447</v>
      </c>
      <c r="J54" s="54">
        <v>231145162</v>
      </c>
      <c r="K54" s="54">
        <v>22145000</v>
      </c>
      <c r="L54" s="54">
        <v>343163075</v>
      </c>
      <c r="M54" s="44">
        <v>1377783289</v>
      </c>
      <c r="N54" s="39"/>
    </row>
  </sheetData>
  <sheetProtection/>
  <mergeCells count="4">
    <mergeCell ref="A5:M5"/>
    <mergeCell ref="A1:F1"/>
    <mergeCell ref="A2:F2"/>
    <mergeCell ref="A3:F3"/>
  </mergeCells>
  <printOptions/>
  <pageMargins left="0.7" right="0.7" top="0.75" bottom="0.75" header="0.3" footer="0.3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Windows XP SP3</cp:lastModifiedBy>
  <cp:lastPrinted>2008-10-09T08:32:53Z</cp:lastPrinted>
  <dcterms:created xsi:type="dcterms:W3CDTF">2005-09-30T21:17:52Z</dcterms:created>
  <dcterms:modified xsi:type="dcterms:W3CDTF">2009-10-28T19:36:31Z</dcterms:modified>
  <cp:category/>
  <cp:version/>
  <cp:contentType/>
  <cp:contentStatus/>
</cp:coreProperties>
</file>