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958" activeTab="0"/>
  </bookViews>
  <sheets>
    <sheet name="PPR09 Pasto productivo e in (2)" sheetId="1" r:id="rId1"/>
  </sheets>
  <definedNames>
    <definedName name="_xlnm.Print_Area" localSheetId="0">'PPR09 Pasto productivo e in (2)'!$A$1:$M$39</definedName>
    <definedName name="_xlnm.Print_Titles" localSheetId="0">'PPR09 Pasto productivo e in (2)'!$1:$7</definedName>
  </definedNames>
  <calcPr fullCalcOnLoad="1"/>
</workbook>
</file>

<file path=xl/sharedStrings.xml><?xml version="1.0" encoding="utf-8"?>
<sst xmlns="http://schemas.openxmlformats.org/spreadsheetml/2006/main" count="166" uniqueCount="139">
  <si>
    <t>Nombre Indicador</t>
  </si>
  <si>
    <t xml:space="preserve">Línea de intervención
</t>
  </si>
  <si>
    <t>Se fortalecerá 20 iniciativas empresariales de MIPYMES con base tecnológica con el apoyo del Banco de Oportunidades e instituciones del Gobierno Nacional</t>
  </si>
  <si>
    <t xml:space="preserve">Iniciativas empresariales de MIPYMES con base tecnológica fortalecidas. </t>
  </si>
  <si>
    <t>Se mejorará en un 50% los índices de productividad de al menos 200  pequeños productores rurales y urbanos.</t>
  </si>
  <si>
    <t>Pequeños productores que mejoran los índices de productividad.</t>
  </si>
  <si>
    <t>Porcentaje de mejoramiento del índice de productividad de pequeños productores rurales y urbanos focalizados.</t>
  </si>
  <si>
    <t xml:space="preserve">Se gestionará el desembolso de $5.000 millones en créditos para MIPYMES. </t>
  </si>
  <si>
    <t>Millones de pesos de créditos para MIPYMES desembolsados.</t>
  </si>
  <si>
    <t>Se formulará e implementará 1 Plan Estratégico de Cooperación Internacional</t>
  </si>
  <si>
    <t>Plan Estratégico de Cooperación Internacional implementado</t>
  </si>
  <si>
    <t>Se identificará y fortalecerá 3 nuevas cadenas productivas.</t>
  </si>
  <si>
    <t>Cadenas productivas  identificadas, creadas y fortalecidas.</t>
  </si>
  <si>
    <t>Se formulará y se pondrá en marcha 1 proyecto de iniciativa comunitaria  relacionado con el turismo ecológico, gastronómico, cultural  y patrimonial en el Municipio de Pasto.</t>
  </si>
  <si>
    <t>Se diseñará, editará y publicará 12 documentos relacionados con el  turismo del Municipio de Pasto</t>
  </si>
  <si>
    <t>Documentos turísticos publicados.</t>
  </si>
  <si>
    <t>Se apoyará y fortalecerá a 50 iniciativas empresariales de grupos asociativos, gremios y  productores urbanos y rurales</t>
  </si>
  <si>
    <t>Iniciativas empresariales de grupos asociativos, gremios y productores apoyadas.</t>
  </si>
  <si>
    <t>Se implementará 6 iniciativas piloto para la transformación e innovación en la producción rural, que incorporen nuevas tecnologías y buenas prácticas agrícolas.</t>
  </si>
  <si>
    <t>Iniciativas piloto implementadas para la transformación e innovación en la producción rural, que incorporen nuevas tecnologías y buenas prácticas agrícolas.</t>
  </si>
  <si>
    <t xml:space="preserve">Se gestionará la creación de 1 fondo de reactivación agropecuaria municipal. </t>
  </si>
  <si>
    <t>Fondo de reactivación agrícola municipal gestionado.</t>
  </si>
  <si>
    <t>Se apoyará y realizará 4 eventos de promoción, comercialización y mercadeo de la producción municipal</t>
  </si>
  <si>
    <t>Eventos de promoción, comercialización y mercadeo apoyados y realizados.</t>
  </si>
  <si>
    <t>Se fortalecerá los procesos de asociatividad, organización socioempresarial y asesoría técnica de 2.300 productores del sector rural.</t>
  </si>
  <si>
    <t>Productores del sector rural fortalecidos en su asociatividad, organización socioempresarial y mejoramiento tecnológico.</t>
  </si>
  <si>
    <t>Se gestionará 3  proyectos para la generación de distritos de riego en el área rural.</t>
  </si>
  <si>
    <t>Proyectos de distritos de riego gestionados.</t>
  </si>
  <si>
    <t>Se apoyará y fortalecerá 2 centros de formación empresarial para jóvenes, madres cabeza de familia, desplazados, madres adolescentes y población vulnerable del Municipio de Pasto.</t>
  </si>
  <si>
    <t>Centros de formación empresarial fortalecidos.</t>
  </si>
  <si>
    <t>Se diseñará, implementará y operará un Sistema de Información Agropecuario articulado al Sistema de Información Agropecuario Nacional.</t>
  </si>
  <si>
    <t>Sistema de Información Agropecuario operando.</t>
  </si>
  <si>
    <t>Se creará y se pondrá en funcionamiento una empresa de carácter solidario para usuarios comercializadores de las plazas de mercado.</t>
  </si>
  <si>
    <t>Empresa de carácter solidario para usuarios comercializadores de las plazas de mercado en funcionamiento.</t>
  </si>
  <si>
    <t>Se mejorará el proceso de distribución de carne en canal y se ofertará iniciativas de procesos cárnicos.</t>
  </si>
  <si>
    <t>Instituciones promotoras del desarrollo, inversión, cooperación, promoción y gestión empresarial apoyadas.</t>
  </si>
  <si>
    <t>Se creará el Fondo Local para el Emprendimiento.</t>
  </si>
  <si>
    <t>Fondo Local para el Emprendimiento creado</t>
  </si>
  <si>
    <t>Iniciativa de banca solidaria  local gestionada y apoyada</t>
  </si>
  <si>
    <t xml:space="preserve">Se creará y operará el observatorio del empleo y un sistema de información de cuentas económicas municipales. </t>
  </si>
  <si>
    <t>Observatorio del empleo operando.</t>
  </si>
  <si>
    <t>Sistema de Información de cuentas económicas municipales operando.</t>
  </si>
  <si>
    <t>Se acompañará la formulación, aprobación y aplicación de la Ley Galeras que fomente la inversión en la región</t>
  </si>
  <si>
    <t>Acompañamiento para la formulación, aprobación y aplicación de la Ley Galeras que fomente la inversión en la región realizado.</t>
  </si>
  <si>
    <t>Se apoyará y fortalecerá la comercialización y mercadeo de la producción artesanal y de manufacturas.</t>
  </si>
  <si>
    <t>Empresas productoras o unidades productivas apoyadas en su comercialización y mercadeo.</t>
  </si>
  <si>
    <t>Se formulará concertadamente los Planes Exportador y de Turismo para la gestión y promoción del Municipio de Pasto, en  articulación con los sectores público, privado, gremial, solidario y comunitario.</t>
  </si>
  <si>
    <t xml:space="preserve">Plan Exportador formulado concertadamente. </t>
  </si>
  <si>
    <t xml:space="preserve">Plan de turismo formulado concertadamente. </t>
  </si>
  <si>
    <t>PROGRAMA  PASTO PRODUCTIVO E INNOVADOR</t>
  </si>
  <si>
    <t>Fortalecimiento de iniciativas empresariales de MIPYMES con base tecnológica con el apoyo del Banco de Oportunidades y Gobierno Nacional</t>
  </si>
  <si>
    <t>Gestión para el desembolso de créditos para MIPYMES para la financiación de proyectos productivos.</t>
  </si>
  <si>
    <t xml:space="preserve">Apoyo a  las iniciativas empresariales de productores urbanos y rurales. </t>
  </si>
  <si>
    <t>Apoyo a la producción calificada y comercialización de productos artesanales y manufactureros del municipio</t>
  </si>
  <si>
    <t>Fortalecimiento de los Centros Empresariales para la formación integral de los jóvenes y grupos vulnerables, en procesos de formación para la producción tecnológica e iniciativa empresarial pertinente</t>
  </si>
  <si>
    <t>Gestionar procesos de cooperación y creación de incentivos para la transformación de los procesos de producción rural con la incorporación de nuevas tecnologías, buenas prácticas agrícolas y mercados verdes</t>
  </si>
  <si>
    <t>Gestión para los estudios, implementación y construcción  de distritos de riego para el área rural del municipio</t>
  </si>
  <si>
    <t xml:space="preserve">Diseño e implementación del Sistema de Información Agropecuario </t>
  </si>
  <si>
    <t>Apoyo y fomento del sistema organizacional y asesoría técnica a pequeños productores</t>
  </si>
  <si>
    <t>Apoyo a la realización de eventos de promoción, comercialización y mercadeo de productos y servicios municipales.</t>
  </si>
  <si>
    <t>Identificación, creación y fortalecimiento de las cadenas productivas.</t>
  </si>
  <si>
    <t>Realización, edición, publicación  y difusión del inventario turístico municipal.</t>
  </si>
  <si>
    <t>En convenio con la universidad de Nariño, SENA, gremios y otras instituciones de educación superior, se creará y operará el observatorio del empleo y las cuentas económicas municipales</t>
  </si>
  <si>
    <t>Formulación e implementación de los planes Exportador y de turismo del Municipio de Pasto, en el marco de las políticas locales, regionales y nacionales</t>
  </si>
  <si>
    <t>Formulación e implementación del Plan Estratégico de Cooperación Internacional</t>
  </si>
  <si>
    <t xml:space="preserve">Gestión y apoyo para la implementación y aplicación de la Ley Galeras y la creación de nuevas empresas en el Municipio. </t>
  </si>
  <si>
    <t>EJE ESTRATEGICO COMPETITIVIDAD Y PRODUCTIVIDAD</t>
  </si>
  <si>
    <t>Objetivo del programa</t>
  </si>
  <si>
    <t>Problema a resolver</t>
  </si>
  <si>
    <t>Se gestionará  y apoyará la creación de una iniciativa de Banca Solidaria Local.</t>
  </si>
  <si>
    <t>Gestión para el mejoramiento y fortalecimiento de unidades productivas urbanas y rurales.</t>
  </si>
  <si>
    <t>Fomento del turismo urbano, ecoturismo y agroturismo.</t>
  </si>
  <si>
    <t>Gestión para la creación de un Fondo de reactivación agropecuaria municipal.</t>
  </si>
  <si>
    <t>Desarrollar empresarialmente las plazas de mercado, con enfoque de economía solidaria.</t>
  </si>
  <si>
    <t xml:space="preserve">Mejorar la Planta de Distribución de FRIGOVITO, para optimizar la distribución de carne en canal y ofertar iniciativas de procesos cárnicos. </t>
  </si>
  <si>
    <t xml:space="preserve">Creación del Fondo Local de Fomento al Emprendimiento </t>
  </si>
  <si>
    <t>Gestión y apoyo para la creación de una iniciativa de Banca Solidaria Local.</t>
  </si>
  <si>
    <t>Mejorar los procesos productivos y la competitividad del Municipio de Pasto valorando los principios de sostenibilidad, equidad y sustentabilidad</t>
  </si>
  <si>
    <t xml:space="preserve">Metas Cuatrienio (2008-2011)
</t>
  </si>
  <si>
    <t>Departamento Nacional de Planeación DNP.</t>
  </si>
  <si>
    <t xml:space="preserve">Presupuesto por Resultados. Municipio de Pasto. </t>
  </si>
  <si>
    <t>Alcaldía de Pasto - Departamento Administrativo de Planeación.</t>
  </si>
  <si>
    <t>META PROGRAMADA 2009</t>
  </si>
  <si>
    <t>NOMBRE PROYECTO</t>
  </si>
  <si>
    <t xml:space="preserve">COSTO </t>
  </si>
  <si>
    <t>NIVEL CENTRAL</t>
  </si>
  <si>
    <t>OTRO</t>
  </si>
  <si>
    <t>VALOR</t>
  </si>
  <si>
    <t>NOMBRE FUENTE</t>
  </si>
  <si>
    <t>TOTAL PROYECTO</t>
  </si>
  <si>
    <t>RESPONSABLE POR PROYECTO</t>
  </si>
  <si>
    <t>Nombre Meta</t>
  </si>
  <si>
    <t>PRESUPUESTO POR RESULTADOS 2009</t>
  </si>
  <si>
    <t>Gremios</t>
  </si>
  <si>
    <t>Universidad de Nariño y Gremios</t>
  </si>
  <si>
    <t>Gremios, otras Instituciones</t>
  </si>
  <si>
    <t>Gremios, Universidad de Nariño, SENA</t>
  </si>
  <si>
    <t>Ministerio de Agricultura y Gremios</t>
  </si>
  <si>
    <t>Gremios, Otras Instituciones</t>
  </si>
  <si>
    <t>Gremios, CIEN</t>
  </si>
  <si>
    <t>Gremios, Gobernación de Nariño, COTELCO</t>
  </si>
  <si>
    <t>Gremios, Artesanías de Colombia</t>
  </si>
  <si>
    <t>Alcaldías, Gobernación de Nariño</t>
  </si>
  <si>
    <t>Ministerio de Comercio, Industria y Turismo, Gremios</t>
  </si>
  <si>
    <t>Ministerio de Agricultura, Gremios, EMSSANAR</t>
  </si>
  <si>
    <t>Gobernación de Nariño, Ministerio de Comercio, Industria y Turismo</t>
  </si>
  <si>
    <t>Ministerio de Agricultura, Gremios Sector Agropecuario</t>
  </si>
  <si>
    <t>Gremios, ACOPI, SENA, ADEL</t>
  </si>
  <si>
    <t>Gremios, ACOPI, FRG, Contactar, ADEL</t>
  </si>
  <si>
    <t>Ministerio de Agricultura y Gremios, ADEL</t>
  </si>
  <si>
    <t>Ministerio de Agricultura, Gremios, ADEL</t>
  </si>
  <si>
    <t>Gremios, Otras Instituciones, ADEL</t>
  </si>
  <si>
    <t>Gremios, Parque SOFT, ACOPI, ADEL</t>
  </si>
  <si>
    <t xml:space="preserve"> Asuntos Internacionales</t>
  </si>
  <si>
    <t>Luis Humberto Paz, Marco Antonio Benavides. Secretaría de Agricultura y Desarrollo Económico.</t>
  </si>
  <si>
    <t>T  O  T  A  L</t>
  </si>
  <si>
    <t>COSTO POR META</t>
  </si>
  <si>
    <t xml:space="preserve">Fortalecimiento de los procesos realizados por la Agencia de Desarrollo Local, Parque Soft, Incubadora de Empresas y Centro de Atención Empresarial – CAE, Centros de Inteligencia de Mercados, como entidades promotoras de inversión, cooperación, promoción </t>
  </si>
  <si>
    <t>Bajo nivel de productividad y competitividad del municipio de Pasto con débiles niveles de asociatividad para la producción y comercialización.</t>
  </si>
  <si>
    <t>Dr. Harold Benavides. Dirección de Plazas de Mercado</t>
  </si>
  <si>
    <t>Procesos de distribución mejorados e  iniciativas de procesos cárnicos incorporadas.</t>
  </si>
  <si>
    <t>Implementación del Plan Gradual de cumplimiento de bovinos (Remodelación y ampliación de la Planta Frigovito - Municipio de Pasto).</t>
  </si>
  <si>
    <t>FRIGOVITO</t>
  </si>
  <si>
    <t>Dr. Carlos Serrano Wagner. Gerente FROGOVITO.</t>
  </si>
  <si>
    <t>Luisa Fernanda Zapata - Oficina de Relaciones Internacionales.</t>
  </si>
  <si>
    <t>Proyecto: Creación e implemnetación del Observatorio del Empleo y del Sistema de Información de las cuentas económicas para el Municipio de Pasto</t>
  </si>
  <si>
    <r>
      <t xml:space="preserve">Operatividad de las cinco plazas de mercado que funcionan en la ciudad de Pasto. </t>
    </r>
    <r>
      <rPr>
        <b/>
        <sz val="11"/>
        <color indexed="10"/>
        <rFont val="Arial"/>
        <family val="2"/>
      </rPr>
      <t>2009520010001</t>
    </r>
  </si>
  <si>
    <r>
      <t xml:space="preserve">Implementación de la estrategia de Cooperación Internacional del Municipio de Pasto. </t>
    </r>
    <r>
      <rPr>
        <b/>
        <sz val="10"/>
        <color indexed="10"/>
        <rFont val="Arial"/>
        <family val="2"/>
      </rPr>
      <t>2009520010036</t>
    </r>
  </si>
  <si>
    <t>Se apoyará y consolidará los procesos y acciones realizadas por la Agencia de Desarrollo Local, Parque Soft, Incubadora de Empresas, Centro de Atención Empresarial – CAE y Centros de Inteligencia de Mercados, como entidades promotoras del desarrollo, inversión y cooperación.</t>
  </si>
  <si>
    <r>
      <t xml:space="preserve">Apoyo al fortalecimiento empresarial en el Municipio de Pasto. </t>
    </r>
    <r>
      <rPr>
        <b/>
        <sz val="10"/>
        <color indexed="10"/>
        <rFont val="Arial"/>
        <family val="2"/>
      </rPr>
      <t>2009520010081</t>
    </r>
  </si>
  <si>
    <r>
      <t xml:space="preserve">Asistencia técnica agropecuaria a pequeños productores rurales del Municipio de Pasto - UMATA.  </t>
    </r>
    <r>
      <rPr>
        <b/>
        <sz val="10"/>
        <color indexed="10"/>
        <rFont val="Arial"/>
        <family val="2"/>
      </rPr>
      <t>2009520010083</t>
    </r>
  </si>
  <si>
    <r>
      <t xml:space="preserve">Apoyo al emprendimiento, a proyectos productivos y a políticas crediticias en el Municipio de Pasto. </t>
    </r>
    <r>
      <rPr>
        <b/>
        <sz val="10"/>
        <color indexed="10"/>
        <rFont val="Arial"/>
        <family val="2"/>
      </rPr>
      <t>2009520010088</t>
    </r>
  </si>
  <si>
    <t>Proyecto de turismo formulado y operando.</t>
  </si>
  <si>
    <r>
      <t xml:space="preserve">Planificación y Gestión Pública del Turismo en el Municipio de Pasto.  </t>
    </r>
    <r>
      <rPr>
        <b/>
        <sz val="10"/>
        <color indexed="10"/>
        <rFont val="Arial"/>
        <family val="2"/>
      </rPr>
      <t>2009520010096</t>
    </r>
  </si>
  <si>
    <r>
      <t xml:space="preserve">Implementación y construcción del sistema de riego ASOPRADERA - vereda La Pradera, corregimiento de La Caldera. Municipio de Pasto.  </t>
    </r>
    <r>
      <rPr>
        <b/>
        <sz val="10"/>
        <color indexed="10"/>
        <rFont val="Arial"/>
        <family val="2"/>
      </rPr>
      <t>2009520010101</t>
    </r>
  </si>
  <si>
    <r>
      <t xml:space="preserve">Formulación del plan de racionalización de las plantas de beneficio animal del Departamento de Nariño. Municipio de Pasto. </t>
    </r>
    <r>
      <rPr>
        <b/>
        <sz val="11"/>
        <color indexed="10"/>
        <rFont val="Arial"/>
        <family val="2"/>
      </rPr>
      <t>2009520010210</t>
    </r>
  </si>
  <si>
    <t>Aporte Municipios</t>
  </si>
  <si>
    <t>Dra Luz Elena Rosero Santacruz - Secretaría de Aagricultura.</t>
  </si>
  <si>
    <t>Luis Humberto Paz, Secretaría de Desarrollo Económico y productividad.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</si>
</sst>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1"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9" fontId="0" fillId="0" borderId="10" xfId="54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3" fontId="8" fillId="0" borderId="11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9" fillId="34" borderId="13" xfId="0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center" vertical="center" wrapText="1"/>
    </xf>
    <xf numFmtId="49" fontId="4" fillId="35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justify"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justify" vertical="center" wrapText="1"/>
    </xf>
    <xf numFmtId="3" fontId="4" fillId="0" borderId="17" xfId="0" applyNumberFormat="1" applyFont="1" applyBorder="1" applyAlignment="1">
      <alignment horizontal="justify" vertical="center" wrapText="1"/>
    </xf>
    <xf numFmtId="3" fontId="4" fillId="0" borderId="0" xfId="0" applyNumberFormat="1" applyFont="1" applyAlignment="1">
      <alignment wrapText="1"/>
    </xf>
    <xf numFmtId="0" fontId="9" fillId="0" borderId="10" xfId="0" applyFont="1" applyBorder="1" applyAlignment="1">
      <alignment horizontal="justify" vertical="center" wrapText="1"/>
    </xf>
    <xf numFmtId="9" fontId="0" fillId="0" borderId="10" xfId="54" applyFont="1" applyFill="1" applyBorder="1" applyAlignment="1">
      <alignment horizontal="center" vertical="center"/>
    </xf>
    <xf numFmtId="9" fontId="0" fillId="0" borderId="18" xfId="54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49" fontId="0" fillId="0" borderId="16" xfId="0" applyNumberFormat="1" applyFont="1" applyFill="1" applyBorder="1" applyAlignment="1">
      <alignment horizontal="justify" vertical="center" wrapText="1"/>
    </xf>
    <xf numFmtId="49" fontId="0" fillId="0" borderId="10" xfId="0" applyNumberFormat="1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3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49" fontId="0" fillId="35" borderId="13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0" fillId="35" borderId="23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8" fillId="37" borderId="21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10" fillId="38" borderId="22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 wrapText="1"/>
    </xf>
    <xf numFmtId="0" fontId="8" fillId="39" borderId="24" xfId="0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center" vertical="center" wrapText="1"/>
    </xf>
    <xf numFmtId="0" fontId="8" fillId="37" borderId="27" xfId="0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center" vertical="center"/>
    </xf>
    <xf numFmtId="0" fontId="8" fillId="37" borderId="28" xfId="0" applyFont="1" applyFill="1" applyBorder="1" applyAlignment="1">
      <alignment horizontal="center" vertical="center"/>
    </xf>
    <xf numFmtId="0" fontId="8" fillId="38" borderId="27" xfId="0" applyFont="1" applyFill="1" applyBorder="1" applyAlignment="1">
      <alignment horizontal="center" vertical="center"/>
    </xf>
    <xf numFmtId="0" fontId="8" fillId="38" borderId="23" xfId="0" applyFont="1" applyFill="1" applyBorder="1" applyAlignment="1">
      <alignment horizontal="center" vertical="center"/>
    </xf>
    <xf numFmtId="0" fontId="8" fillId="38" borderId="28" xfId="0" applyFont="1" applyFill="1" applyBorder="1" applyAlignment="1">
      <alignment horizontal="center" vertical="center"/>
    </xf>
    <xf numFmtId="0" fontId="8" fillId="39" borderId="20" xfId="0" applyFont="1" applyFill="1" applyBorder="1" applyAlignment="1">
      <alignment horizontal="center" vertical="center" wrapText="1"/>
    </xf>
    <xf numFmtId="0" fontId="8" fillId="39" borderId="16" xfId="0" applyFont="1" applyFill="1" applyBorder="1" applyAlignment="1">
      <alignment horizontal="center" vertical="center" wrapText="1"/>
    </xf>
    <xf numFmtId="0" fontId="8" fillId="39" borderId="2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L59"/>
  <sheetViews>
    <sheetView tabSelected="1" zoomScale="70" zoomScaleNormal="70" zoomScalePageLayoutView="0" workbookViewId="0" topLeftCell="D29">
      <selection activeCell="I35" sqref="I35"/>
    </sheetView>
  </sheetViews>
  <sheetFormatPr defaultColWidth="11.421875" defaultRowHeight="12.75"/>
  <cols>
    <col min="1" max="1" width="20.57421875" style="8" customWidth="1"/>
    <col min="2" max="2" width="22.28125" style="8" customWidth="1"/>
    <col min="3" max="3" width="25.140625" style="8" customWidth="1"/>
    <col min="4" max="4" width="30.140625" style="8" customWidth="1"/>
    <col min="5" max="5" width="21.28125" style="8" customWidth="1"/>
    <col min="6" max="6" width="14.00390625" style="8" customWidth="1"/>
    <col min="7" max="7" width="29.28125" style="8" customWidth="1"/>
    <col min="8" max="9" width="20.140625" style="8" bestFit="1" customWidth="1"/>
    <col min="10" max="10" width="17.57421875" style="8" customWidth="1"/>
    <col min="11" max="11" width="20.57421875" style="8" bestFit="1" customWidth="1"/>
    <col min="12" max="12" width="20.140625" style="8" bestFit="1" customWidth="1"/>
    <col min="13" max="13" width="22.57421875" style="8" customWidth="1"/>
    <col min="14" max="16384" width="11.421875" style="8" customWidth="1"/>
  </cols>
  <sheetData>
    <row r="1" spans="1:6" ht="15.75">
      <c r="A1" s="67" t="s">
        <v>92</v>
      </c>
      <c r="B1" s="68"/>
      <c r="C1" s="69"/>
      <c r="D1" s="7"/>
      <c r="E1" s="7"/>
      <c r="F1" s="7"/>
    </row>
    <row r="2" spans="1:64" s="10" customFormat="1" ht="15.75">
      <c r="A2" s="70" t="s">
        <v>66</v>
      </c>
      <c r="B2" s="71"/>
      <c r="C2" s="72"/>
      <c r="D2" s="11"/>
      <c r="E2" s="11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s="10" customFormat="1" ht="15.75">
      <c r="A3" s="73" t="s">
        <v>49</v>
      </c>
      <c r="B3" s="74"/>
      <c r="C3" s="75"/>
      <c r="D3" s="11"/>
      <c r="E3" s="1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1:64" s="10" customFormat="1" ht="12">
      <c r="A4" s="9"/>
      <c r="C4" s="9"/>
      <c r="D4" s="9"/>
      <c r="E4" s="9"/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s="12" customFormat="1" ht="12.75">
      <c r="A5" s="50" t="s">
        <v>68</v>
      </c>
      <c r="B5" s="50" t="s">
        <v>67</v>
      </c>
      <c r="C5" s="50" t="s">
        <v>1</v>
      </c>
      <c r="D5" s="53" t="s">
        <v>78</v>
      </c>
      <c r="E5" s="54"/>
      <c r="F5" s="44" t="s">
        <v>82</v>
      </c>
      <c r="G5" s="46" t="s">
        <v>83</v>
      </c>
      <c r="H5" s="48" t="s">
        <v>84</v>
      </c>
      <c r="I5" s="48"/>
      <c r="J5" s="48"/>
      <c r="K5" s="48"/>
      <c r="L5" s="42" t="s">
        <v>116</v>
      </c>
      <c r="M5" s="42" t="s">
        <v>90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s="12" customFormat="1" ht="12.75">
      <c r="A6" s="50"/>
      <c r="B6" s="50"/>
      <c r="C6" s="50"/>
      <c r="D6" s="55"/>
      <c r="E6" s="56"/>
      <c r="F6" s="44"/>
      <c r="G6" s="46"/>
      <c r="H6" s="44" t="s">
        <v>85</v>
      </c>
      <c r="I6" s="49" t="s">
        <v>86</v>
      </c>
      <c r="J6" s="49"/>
      <c r="K6" s="44" t="s">
        <v>89</v>
      </c>
      <c r="L6" s="42"/>
      <c r="M6" s="4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s="12" customFormat="1" ht="15" thickBot="1">
      <c r="A7" s="51"/>
      <c r="B7" s="51"/>
      <c r="C7" s="51"/>
      <c r="D7" s="18" t="s">
        <v>91</v>
      </c>
      <c r="E7" s="18" t="s">
        <v>0</v>
      </c>
      <c r="F7" s="45"/>
      <c r="G7" s="47"/>
      <c r="H7" s="45"/>
      <c r="I7" s="19" t="s">
        <v>87</v>
      </c>
      <c r="J7" s="20" t="s">
        <v>88</v>
      </c>
      <c r="K7" s="45"/>
      <c r="L7" s="43"/>
      <c r="M7" s="43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1:64" s="10" customFormat="1" ht="76.5" customHeight="1">
      <c r="A8" s="39" t="s">
        <v>118</v>
      </c>
      <c r="B8" s="57" t="s">
        <v>77</v>
      </c>
      <c r="C8" s="21" t="s">
        <v>50</v>
      </c>
      <c r="D8" s="21" t="s">
        <v>2</v>
      </c>
      <c r="E8" s="21" t="s">
        <v>3</v>
      </c>
      <c r="F8" s="22">
        <v>5</v>
      </c>
      <c r="G8" s="37" t="s">
        <v>131</v>
      </c>
      <c r="H8" s="23">
        <v>30000000</v>
      </c>
      <c r="I8" s="23">
        <v>10000000</v>
      </c>
      <c r="J8" s="24" t="s">
        <v>107</v>
      </c>
      <c r="K8" s="23">
        <f aca="true" t="shared" si="0" ref="K8:K30">I8+H8</f>
        <v>40000000</v>
      </c>
      <c r="L8" s="23">
        <f aca="true" t="shared" si="1" ref="L8:L30">K8</f>
        <v>40000000</v>
      </c>
      <c r="M8" s="25" t="s">
        <v>138</v>
      </c>
      <c r="N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1:64" s="10" customFormat="1" ht="51">
      <c r="A9" s="40"/>
      <c r="B9" s="58"/>
      <c r="C9" s="6" t="s">
        <v>51</v>
      </c>
      <c r="D9" s="6" t="s">
        <v>7</v>
      </c>
      <c r="E9" s="6" t="s">
        <v>8</v>
      </c>
      <c r="F9" s="2">
        <v>1000</v>
      </c>
      <c r="G9" s="38"/>
      <c r="H9" s="4">
        <v>20000000</v>
      </c>
      <c r="I9" s="4">
        <v>5000000</v>
      </c>
      <c r="J9" s="4" t="s">
        <v>108</v>
      </c>
      <c r="K9" s="1">
        <f>I9+H9</f>
        <v>25000000</v>
      </c>
      <c r="L9" s="1">
        <f>K9</f>
        <v>25000000</v>
      </c>
      <c r="M9" s="25" t="s">
        <v>138</v>
      </c>
      <c r="N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s="10" customFormat="1" ht="63.75">
      <c r="A10" s="40"/>
      <c r="B10" s="58"/>
      <c r="C10" s="6" t="s">
        <v>52</v>
      </c>
      <c r="D10" s="6" t="s">
        <v>16</v>
      </c>
      <c r="E10" s="6" t="s">
        <v>17</v>
      </c>
      <c r="F10" s="2">
        <v>10</v>
      </c>
      <c r="G10" s="38"/>
      <c r="H10" s="4">
        <v>20000000</v>
      </c>
      <c r="I10" s="4">
        <v>10000000</v>
      </c>
      <c r="J10" s="4" t="s">
        <v>99</v>
      </c>
      <c r="K10" s="1">
        <f>I10+H10</f>
        <v>30000000</v>
      </c>
      <c r="L10" s="1">
        <f>K10</f>
        <v>30000000</v>
      </c>
      <c r="M10" s="25" t="s">
        <v>138</v>
      </c>
      <c r="N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s="10" customFormat="1" ht="51" customHeight="1">
      <c r="A11" s="40"/>
      <c r="B11" s="58"/>
      <c r="C11" s="36" t="s">
        <v>70</v>
      </c>
      <c r="D11" s="36" t="s">
        <v>4</v>
      </c>
      <c r="E11" s="6" t="s">
        <v>5</v>
      </c>
      <c r="F11" s="2">
        <f>SUM(H11:H18)</f>
        <v>342310945</v>
      </c>
      <c r="G11" s="52" t="s">
        <v>130</v>
      </c>
      <c r="H11" s="4">
        <v>2000000</v>
      </c>
      <c r="I11" s="4">
        <v>2000000</v>
      </c>
      <c r="J11" s="4" t="s">
        <v>106</v>
      </c>
      <c r="K11" s="1">
        <f t="shared" si="0"/>
        <v>4000000</v>
      </c>
      <c r="L11" s="1">
        <f t="shared" si="1"/>
        <v>4000000</v>
      </c>
      <c r="M11" s="25" t="s">
        <v>137</v>
      </c>
      <c r="N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s="10" customFormat="1" ht="76.5">
      <c r="A12" s="40"/>
      <c r="B12" s="58"/>
      <c r="C12" s="36"/>
      <c r="D12" s="36"/>
      <c r="E12" s="6" t="s">
        <v>6</v>
      </c>
      <c r="F12" s="2">
        <v>20</v>
      </c>
      <c r="G12" s="52"/>
      <c r="H12" s="4">
        <v>2000000</v>
      </c>
      <c r="I12" s="4">
        <v>2000000</v>
      </c>
      <c r="J12" s="4" t="s">
        <v>106</v>
      </c>
      <c r="K12" s="1">
        <f t="shared" si="0"/>
        <v>4000000</v>
      </c>
      <c r="L12" s="1">
        <f t="shared" si="1"/>
        <v>4000000</v>
      </c>
      <c r="M12" s="25" t="s">
        <v>137</v>
      </c>
      <c r="N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s="10" customFormat="1" ht="38.25">
      <c r="A13" s="40"/>
      <c r="B13" s="58"/>
      <c r="C13" s="6" t="s">
        <v>60</v>
      </c>
      <c r="D13" s="6" t="s">
        <v>11</v>
      </c>
      <c r="E13" s="6" t="s">
        <v>12</v>
      </c>
      <c r="F13" s="2">
        <v>1</v>
      </c>
      <c r="G13" s="52"/>
      <c r="H13" s="4">
        <v>5000000</v>
      </c>
      <c r="I13" s="4">
        <v>2000000</v>
      </c>
      <c r="J13" s="4" t="s">
        <v>109</v>
      </c>
      <c r="K13" s="1">
        <f>I13+H13</f>
        <v>7000000</v>
      </c>
      <c r="L13" s="1">
        <f aca="true" t="shared" si="2" ref="L13:L18">K13</f>
        <v>7000000</v>
      </c>
      <c r="M13" s="25" t="s">
        <v>137</v>
      </c>
      <c r="N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s="10" customFormat="1" ht="114.75">
      <c r="A14" s="40"/>
      <c r="B14" s="58"/>
      <c r="C14" s="6" t="s">
        <v>55</v>
      </c>
      <c r="D14" s="6" t="s">
        <v>18</v>
      </c>
      <c r="E14" s="6" t="s">
        <v>19</v>
      </c>
      <c r="F14" s="2">
        <v>2</v>
      </c>
      <c r="G14" s="52"/>
      <c r="H14" s="4">
        <v>5000000</v>
      </c>
      <c r="I14" s="4">
        <v>2000000</v>
      </c>
      <c r="J14" s="4" t="s">
        <v>110</v>
      </c>
      <c r="K14" s="1">
        <f>I14+H14</f>
        <v>7000000</v>
      </c>
      <c r="L14" s="1">
        <f t="shared" si="2"/>
        <v>7000000</v>
      </c>
      <c r="M14" s="25" t="s">
        <v>137</v>
      </c>
      <c r="N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s="10" customFormat="1" ht="38.25">
      <c r="A15" s="40"/>
      <c r="B15" s="58"/>
      <c r="C15" s="6" t="s">
        <v>72</v>
      </c>
      <c r="D15" s="6" t="s">
        <v>20</v>
      </c>
      <c r="E15" s="6" t="s">
        <v>21</v>
      </c>
      <c r="F15" s="2">
        <v>1</v>
      </c>
      <c r="G15" s="52"/>
      <c r="H15" s="4">
        <v>2000000</v>
      </c>
      <c r="I15" s="4">
        <v>2000000</v>
      </c>
      <c r="J15" s="4" t="s">
        <v>111</v>
      </c>
      <c r="K15" s="1">
        <f>I15+H15</f>
        <v>4000000</v>
      </c>
      <c r="L15" s="1">
        <f t="shared" si="2"/>
        <v>4000000</v>
      </c>
      <c r="M15" s="25" t="s">
        <v>137</v>
      </c>
      <c r="N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13" ht="63.75">
      <c r="A16" s="40"/>
      <c r="B16" s="58"/>
      <c r="C16" s="6" t="s">
        <v>59</v>
      </c>
      <c r="D16" s="6" t="s">
        <v>22</v>
      </c>
      <c r="E16" s="6" t="s">
        <v>23</v>
      </c>
      <c r="F16" s="2">
        <v>1</v>
      </c>
      <c r="G16" s="52"/>
      <c r="H16" s="4">
        <v>5000000</v>
      </c>
      <c r="I16" s="4">
        <v>2000000</v>
      </c>
      <c r="J16" s="4" t="s">
        <v>98</v>
      </c>
      <c r="K16" s="1">
        <f>I16+H16</f>
        <v>7000000</v>
      </c>
      <c r="L16" s="1">
        <f t="shared" si="2"/>
        <v>7000000</v>
      </c>
      <c r="M16" s="25" t="s">
        <v>137</v>
      </c>
    </row>
    <row r="17" spans="1:13" ht="89.25">
      <c r="A17" s="40"/>
      <c r="B17" s="58"/>
      <c r="C17" s="6" t="s">
        <v>58</v>
      </c>
      <c r="D17" s="6" t="s">
        <v>24</v>
      </c>
      <c r="E17" s="6" t="s">
        <v>25</v>
      </c>
      <c r="F17" s="2">
        <v>2500</v>
      </c>
      <c r="G17" s="52"/>
      <c r="H17" s="4">
        <f>230000000+44000000</f>
        <v>274000000</v>
      </c>
      <c r="I17" s="4">
        <v>5000000</v>
      </c>
      <c r="J17" s="4" t="s">
        <v>97</v>
      </c>
      <c r="K17" s="1">
        <f>I17+H17</f>
        <v>279000000</v>
      </c>
      <c r="L17" s="1">
        <f t="shared" si="2"/>
        <v>279000000</v>
      </c>
      <c r="M17" s="25" t="s">
        <v>137</v>
      </c>
    </row>
    <row r="18" spans="1:13" ht="76.5">
      <c r="A18" s="40"/>
      <c r="B18" s="58"/>
      <c r="C18" s="6" t="s">
        <v>56</v>
      </c>
      <c r="D18" s="6" t="s">
        <v>26</v>
      </c>
      <c r="E18" s="6" t="s">
        <v>27</v>
      </c>
      <c r="F18" s="2">
        <v>1</v>
      </c>
      <c r="G18" s="5" t="s">
        <v>134</v>
      </c>
      <c r="H18" s="4">
        <v>47310945</v>
      </c>
      <c r="I18" s="4">
        <f>K18-H18</f>
        <v>898907955</v>
      </c>
      <c r="J18" s="4" t="s">
        <v>104</v>
      </c>
      <c r="K18" s="1">
        <v>946218900</v>
      </c>
      <c r="L18" s="1">
        <f t="shared" si="2"/>
        <v>946218900</v>
      </c>
      <c r="M18" s="25" t="s">
        <v>137</v>
      </c>
    </row>
    <row r="19" spans="1:64" s="10" customFormat="1" ht="84" customHeight="1">
      <c r="A19" s="40"/>
      <c r="B19" s="58"/>
      <c r="C19" s="6" t="s">
        <v>64</v>
      </c>
      <c r="D19" s="6" t="s">
        <v>9</v>
      </c>
      <c r="E19" s="6" t="s">
        <v>10</v>
      </c>
      <c r="F19" s="2">
        <v>1</v>
      </c>
      <c r="G19" s="5" t="s">
        <v>127</v>
      </c>
      <c r="H19" s="4">
        <v>30000000</v>
      </c>
      <c r="I19" s="4">
        <v>10000000</v>
      </c>
      <c r="J19" s="4" t="s">
        <v>103</v>
      </c>
      <c r="K19" s="1">
        <f t="shared" si="0"/>
        <v>40000000</v>
      </c>
      <c r="L19" s="1">
        <f t="shared" si="1"/>
        <v>40000000</v>
      </c>
      <c r="M19" s="29" t="s">
        <v>124</v>
      </c>
      <c r="N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s="10" customFormat="1" ht="57.75" customHeight="1">
      <c r="A20" s="40"/>
      <c r="B20" s="58"/>
      <c r="C20" s="6" t="s">
        <v>61</v>
      </c>
      <c r="D20" s="6" t="s">
        <v>14</v>
      </c>
      <c r="E20" s="6" t="s">
        <v>15</v>
      </c>
      <c r="F20" s="2">
        <v>3</v>
      </c>
      <c r="G20" s="5" t="s">
        <v>133</v>
      </c>
      <c r="H20" s="4">
        <v>10000000</v>
      </c>
      <c r="I20" s="4">
        <v>5000000</v>
      </c>
      <c r="J20" s="4" t="s">
        <v>93</v>
      </c>
      <c r="K20" s="1">
        <f t="shared" si="0"/>
        <v>15000000</v>
      </c>
      <c r="L20" s="1">
        <f t="shared" si="1"/>
        <v>15000000</v>
      </c>
      <c r="M20" s="25" t="s">
        <v>138</v>
      </c>
      <c r="N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13" ht="102">
      <c r="A21" s="40"/>
      <c r="B21" s="58"/>
      <c r="C21" s="6" t="s">
        <v>54</v>
      </c>
      <c r="D21" s="6" t="s">
        <v>28</v>
      </c>
      <c r="E21" s="6" t="s">
        <v>29</v>
      </c>
      <c r="F21" s="2">
        <v>2</v>
      </c>
      <c r="G21" s="35" t="s">
        <v>129</v>
      </c>
      <c r="H21" s="4">
        <v>60000000</v>
      </c>
      <c r="I21" s="4">
        <v>15000000</v>
      </c>
      <c r="J21" s="4" t="s">
        <v>96</v>
      </c>
      <c r="K21" s="1">
        <f t="shared" si="0"/>
        <v>75000000</v>
      </c>
      <c r="L21" s="1">
        <f t="shared" si="1"/>
        <v>75000000</v>
      </c>
      <c r="M21" s="25" t="s">
        <v>138</v>
      </c>
    </row>
    <row r="22" spans="1:13" ht="140.25">
      <c r="A22" s="40"/>
      <c r="B22" s="58"/>
      <c r="C22" s="6" t="s">
        <v>117</v>
      </c>
      <c r="D22" s="6" t="s">
        <v>128</v>
      </c>
      <c r="E22" s="6" t="s">
        <v>35</v>
      </c>
      <c r="F22" s="2">
        <v>3</v>
      </c>
      <c r="G22" s="35"/>
      <c r="H22" s="4">
        <v>40000000</v>
      </c>
      <c r="I22" s="4">
        <v>10000000</v>
      </c>
      <c r="J22" s="4" t="s">
        <v>112</v>
      </c>
      <c r="K22" s="1">
        <f>I22+H22</f>
        <v>50000000</v>
      </c>
      <c r="L22" s="1">
        <f>K22</f>
        <v>50000000</v>
      </c>
      <c r="M22" s="25" t="s">
        <v>138</v>
      </c>
    </row>
    <row r="23" spans="1:13" ht="48" customHeight="1">
      <c r="A23" s="40"/>
      <c r="B23" s="58"/>
      <c r="C23" s="6" t="s">
        <v>75</v>
      </c>
      <c r="D23" s="6" t="s">
        <v>36</v>
      </c>
      <c r="E23" s="6" t="s">
        <v>37</v>
      </c>
      <c r="F23" s="2">
        <v>1</v>
      </c>
      <c r="G23" s="35" t="s">
        <v>131</v>
      </c>
      <c r="H23" s="4">
        <v>40000000</v>
      </c>
      <c r="I23" s="4">
        <v>20000000</v>
      </c>
      <c r="J23" s="4" t="s">
        <v>93</v>
      </c>
      <c r="K23" s="1">
        <f t="shared" si="0"/>
        <v>60000000</v>
      </c>
      <c r="L23" s="1">
        <f t="shared" si="1"/>
        <v>60000000</v>
      </c>
      <c r="M23" s="25" t="s">
        <v>138</v>
      </c>
    </row>
    <row r="24" spans="1:13" ht="38.25">
      <c r="A24" s="40"/>
      <c r="B24" s="58"/>
      <c r="C24" s="6" t="s">
        <v>76</v>
      </c>
      <c r="D24" s="6" t="s">
        <v>69</v>
      </c>
      <c r="E24" s="6" t="s">
        <v>38</v>
      </c>
      <c r="F24" s="2">
        <v>1</v>
      </c>
      <c r="G24" s="35"/>
      <c r="H24" s="4">
        <v>80000000</v>
      </c>
      <c r="I24" s="4">
        <v>30000000</v>
      </c>
      <c r="J24" s="4" t="s">
        <v>95</v>
      </c>
      <c r="K24" s="1">
        <f t="shared" si="0"/>
        <v>110000000</v>
      </c>
      <c r="L24" s="1">
        <f t="shared" si="1"/>
        <v>110000000</v>
      </c>
      <c r="M24" s="25" t="s">
        <v>138</v>
      </c>
    </row>
    <row r="25" spans="1:13" ht="48" customHeight="1">
      <c r="A25" s="40"/>
      <c r="B25" s="58"/>
      <c r="C25" s="36" t="s">
        <v>62</v>
      </c>
      <c r="D25" s="36" t="s">
        <v>39</v>
      </c>
      <c r="E25" s="6" t="s">
        <v>40</v>
      </c>
      <c r="F25" s="2">
        <v>1</v>
      </c>
      <c r="G25" s="35" t="s">
        <v>125</v>
      </c>
      <c r="H25" s="4">
        <v>30000000</v>
      </c>
      <c r="I25" s="4">
        <v>30000000</v>
      </c>
      <c r="J25" s="4" t="s">
        <v>94</v>
      </c>
      <c r="K25" s="1">
        <f t="shared" si="0"/>
        <v>60000000</v>
      </c>
      <c r="L25" s="1">
        <f t="shared" si="1"/>
        <v>60000000</v>
      </c>
      <c r="M25" s="25" t="s">
        <v>138</v>
      </c>
    </row>
    <row r="26" spans="1:13" ht="57.75" customHeight="1">
      <c r="A26" s="40"/>
      <c r="B26" s="58"/>
      <c r="C26" s="36"/>
      <c r="D26" s="36"/>
      <c r="E26" s="6" t="s">
        <v>41</v>
      </c>
      <c r="F26" s="2">
        <v>1</v>
      </c>
      <c r="G26" s="35"/>
      <c r="H26" s="4">
        <v>30000000</v>
      </c>
      <c r="I26" s="4">
        <v>30000000</v>
      </c>
      <c r="J26" s="4" t="s">
        <v>94</v>
      </c>
      <c r="K26" s="1">
        <f t="shared" si="0"/>
        <v>60000000</v>
      </c>
      <c r="L26" s="1">
        <f t="shared" si="1"/>
        <v>60000000</v>
      </c>
      <c r="M26" s="25" t="s">
        <v>138</v>
      </c>
    </row>
    <row r="27" spans="1:13" ht="76.5">
      <c r="A27" s="40"/>
      <c r="B27" s="58"/>
      <c r="C27" s="6" t="s">
        <v>65</v>
      </c>
      <c r="D27" s="6" t="s">
        <v>42</v>
      </c>
      <c r="E27" s="6" t="s">
        <v>43</v>
      </c>
      <c r="F27" s="2">
        <v>1</v>
      </c>
      <c r="G27" s="35" t="s">
        <v>133</v>
      </c>
      <c r="H27" s="4">
        <v>10000000</v>
      </c>
      <c r="I27" s="4">
        <v>5000000</v>
      </c>
      <c r="J27" s="4" t="s">
        <v>102</v>
      </c>
      <c r="K27" s="1">
        <f t="shared" si="0"/>
        <v>15000000</v>
      </c>
      <c r="L27" s="1">
        <f t="shared" si="1"/>
        <v>15000000</v>
      </c>
      <c r="M27" s="25" t="s">
        <v>138</v>
      </c>
    </row>
    <row r="28" spans="1:13" ht="63.75">
      <c r="A28" s="40"/>
      <c r="B28" s="58"/>
      <c r="C28" s="6" t="s">
        <v>53</v>
      </c>
      <c r="D28" s="6" t="s">
        <v>44</v>
      </c>
      <c r="E28" s="6" t="s">
        <v>45</v>
      </c>
      <c r="F28" s="2">
        <v>50</v>
      </c>
      <c r="G28" s="35"/>
      <c r="H28" s="4">
        <v>30000000</v>
      </c>
      <c r="I28" s="4">
        <v>5000000</v>
      </c>
      <c r="J28" s="4" t="s">
        <v>101</v>
      </c>
      <c r="K28" s="1">
        <f t="shared" si="0"/>
        <v>35000000</v>
      </c>
      <c r="L28" s="1">
        <f t="shared" si="1"/>
        <v>35000000</v>
      </c>
      <c r="M28" s="25" t="s">
        <v>138</v>
      </c>
    </row>
    <row r="29" spans="1:13" ht="48">
      <c r="A29" s="40"/>
      <c r="B29" s="58"/>
      <c r="C29" s="36" t="s">
        <v>63</v>
      </c>
      <c r="D29" s="36" t="s">
        <v>46</v>
      </c>
      <c r="E29" s="6" t="s">
        <v>47</v>
      </c>
      <c r="F29" s="2">
        <v>1</v>
      </c>
      <c r="G29" s="35"/>
      <c r="H29" s="4">
        <v>25000000</v>
      </c>
      <c r="I29" s="4">
        <v>5000000</v>
      </c>
      <c r="J29" s="4" t="s">
        <v>113</v>
      </c>
      <c r="K29" s="1">
        <f t="shared" si="0"/>
        <v>30000000</v>
      </c>
      <c r="L29" s="1">
        <f t="shared" si="1"/>
        <v>30000000</v>
      </c>
      <c r="M29" s="25" t="s">
        <v>114</v>
      </c>
    </row>
    <row r="30" spans="1:13" ht="51">
      <c r="A30" s="40"/>
      <c r="B30" s="58"/>
      <c r="C30" s="36"/>
      <c r="D30" s="36"/>
      <c r="E30" s="6" t="s">
        <v>48</v>
      </c>
      <c r="F30" s="2">
        <v>1</v>
      </c>
      <c r="G30" s="35"/>
      <c r="H30" s="4">
        <v>25000000</v>
      </c>
      <c r="I30" s="4">
        <v>10000000</v>
      </c>
      <c r="J30" s="4" t="s">
        <v>105</v>
      </c>
      <c r="K30" s="1">
        <f t="shared" si="0"/>
        <v>35000000</v>
      </c>
      <c r="L30" s="1">
        <f t="shared" si="1"/>
        <v>35000000</v>
      </c>
      <c r="M30" s="25" t="s">
        <v>114</v>
      </c>
    </row>
    <row r="31" spans="1:64" s="10" customFormat="1" ht="76.5">
      <c r="A31" s="40"/>
      <c r="B31" s="58"/>
      <c r="C31" s="6" t="s">
        <v>71</v>
      </c>
      <c r="D31" s="6" t="s">
        <v>13</v>
      </c>
      <c r="E31" s="6" t="s">
        <v>132</v>
      </c>
      <c r="F31" s="3">
        <v>0.5</v>
      </c>
      <c r="G31" s="35"/>
      <c r="H31" s="4">
        <v>30000000</v>
      </c>
      <c r="I31" s="4">
        <v>10000000</v>
      </c>
      <c r="J31" s="4" t="s">
        <v>100</v>
      </c>
      <c r="K31" s="1">
        <f>I31+H31</f>
        <v>40000000</v>
      </c>
      <c r="L31" s="1">
        <f>K31</f>
        <v>40000000</v>
      </c>
      <c r="M31" s="25" t="s">
        <v>114</v>
      </c>
      <c r="N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13" ht="63.75" customHeight="1">
      <c r="A32" s="40"/>
      <c r="B32" s="58"/>
      <c r="C32" s="6" t="s">
        <v>57</v>
      </c>
      <c r="D32" s="6" t="s">
        <v>30</v>
      </c>
      <c r="E32" s="6" t="s">
        <v>31</v>
      </c>
      <c r="F32" s="2">
        <v>1</v>
      </c>
      <c r="G32" s="34" t="s">
        <v>126</v>
      </c>
      <c r="H32" s="16">
        <v>5000000</v>
      </c>
      <c r="I32" s="16"/>
      <c r="J32" s="16"/>
      <c r="K32" s="16">
        <f>I32+H32</f>
        <v>5000000</v>
      </c>
      <c r="L32" s="16">
        <f>K32</f>
        <v>5000000</v>
      </c>
      <c r="M32" s="25" t="s">
        <v>119</v>
      </c>
    </row>
    <row r="33" spans="1:13" ht="63.75">
      <c r="A33" s="40"/>
      <c r="B33" s="58"/>
      <c r="C33" s="6" t="s">
        <v>73</v>
      </c>
      <c r="D33" s="6" t="s">
        <v>32</v>
      </c>
      <c r="E33" s="6" t="s">
        <v>33</v>
      </c>
      <c r="F33" s="2">
        <v>1</v>
      </c>
      <c r="G33" s="34"/>
      <c r="H33" s="16">
        <v>1005000000</v>
      </c>
      <c r="I33" s="16"/>
      <c r="J33" s="16"/>
      <c r="K33" s="16">
        <f>I33+H33</f>
        <v>1005000000</v>
      </c>
      <c r="L33" s="16">
        <f>K33</f>
        <v>1005000000</v>
      </c>
      <c r="M33" s="25" t="s">
        <v>119</v>
      </c>
    </row>
    <row r="34" spans="1:13" ht="85.5">
      <c r="A34" s="40"/>
      <c r="B34" s="58"/>
      <c r="C34" s="36" t="s">
        <v>74</v>
      </c>
      <c r="D34" s="36" t="s">
        <v>34</v>
      </c>
      <c r="E34" s="36" t="s">
        <v>120</v>
      </c>
      <c r="F34" s="32">
        <v>0.5</v>
      </c>
      <c r="G34" s="31" t="s">
        <v>121</v>
      </c>
      <c r="H34" s="16"/>
      <c r="I34" s="16">
        <v>120000000</v>
      </c>
      <c r="J34" s="16" t="s">
        <v>122</v>
      </c>
      <c r="K34" s="16">
        <f>I34+H34</f>
        <v>120000000</v>
      </c>
      <c r="L34" s="16">
        <f>K34</f>
        <v>120000000</v>
      </c>
      <c r="M34" s="25" t="s">
        <v>123</v>
      </c>
    </row>
    <row r="35" spans="1:13" ht="87" thickBot="1">
      <c r="A35" s="41"/>
      <c r="B35" s="59"/>
      <c r="C35" s="60"/>
      <c r="D35" s="60"/>
      <c r="E35" s="60"/>
      <c r="F35" s="33"/>
      <c r="G35" s="26" t="s">
        <v>135</v>
      </c>
      <c r="H35" s="27">
        <v>2000000</v>
      </c>
      <c r="I35" s="27">
        <v>56000000</v>
      </c>
      <c r="J35" s="27" t="s">
        <v>136</v>
      </c>
      <c r="K35" s="27">
        <f>I35+H35</f>
        <v>58000000</v>
      </c>
      <c r="L35" s="27">
        <f>K35</f>
        <v>58000000</v>
      </c>
      <c r="M35" s="28" t="s">
        <v>137</v>
      </c>
    </row>
    <row r="36" spans="1:13" s="14" customFormat="1" ht="16.5" thickBot="1">
      <c r="A36" s="79" t="s">
        <v>115</v>
      </c>
      <c r="B36" s="80"/>
      <c r="C36" s="80"/>
      <c r="D36" s="80"/>
      <c r="E36" s="80"/>
      <c r="F36" s="80"/>
      <c r="G36" s="80"/>
      <c r="H36" s="15">
        <f>SUM(H8:H35)</f>
        <v>1864310945</v>
      </c>
      <c r="I36" s="15">
        <f>SUM(I8:I35)</f>
        <v>1301907955</v>
      </c>
      <c r="J36" s="15">
        <f>SUM(J8:J34)</f>
        <v>0</v>
      </c>
      <c r="K36" s="15">
        <f>SUM(K8:K34)</f>
        <v>3108218900</v>
      </c>
      <c r="L36" s="15">
        <f>SUM(L8:L34)</f>
        <v>3108218900</v>
      </c>
      <c r="M36" s="17"/>
    </row>
    <row r="37" spans="1:4" ht="15" customHeight="1">
      <c r="A37" s="76" t="s">
        <v>80</v>
      </c>
      <c r="B37" s="77"/>
      <c r="C37" s="77"/>
      <c r="D37" s="78"/>
    </row>
    <row r="38" spans="1:8" ht="15.75">
      <c r="A38" s="61" t="s">
        <v>81</v>
      </c>
      <c r="B38" s="62"/>
      <c r="C38" s="62"/>
      <c r="D38" s="63"/>
      <c r="E38" s="13"/>
      <c r="H38" s="30"/>
    </row>
    <row r="39" spans="1:5" ht="15.75" thickBot="1">
      <c r="A39" s="64" t="s">
        <v>79</v>
      </c>
      <c r="B39" s="65"/>
      <c r="C39" s="65"/>
      <c r="D39" s="66"/>
      <c r="E39" s="13"/>
    </row>
    <row r="40" ht="12.75">
      <c r="E40" s="13"/>
    </row>
    <row r="41" ht="12.75">
      <c r="E41" s="13"/>
    </row>
    <row r="42" ht="12.75">
      <c r="E42" s="13"/>
    </row>
    <row r="43" ht="12.75">
      <c r="E43" s="13"/>
    </row>
    <row r="44" ht="12.75">
      <c r="E44" s="13"/>
    </row>
    <row r="45" ht="12.75">
      <c r="E45" s="13"/>
    </row>
    <row r="46" ht="12.75">
      <c r="E46" s="13"/>
    </row>
    <row r="47" ht="12.75">
      <c r="E47" s="13"/>
    </row>
    <row r="48" ht="12.75">
      <c r="E48" s="13"/>
    </row>
    <row r="49" ht="12.75">
      <c r="E49" s="13"/>
    </row>
    <row r="50" ht="12.75">
      <c r="E50" s="13"/>
    </row>
    <row r="51" ht="12.75">
      <c r="E51" s="13"/>
    </row>
    <row r="52" ht="12.75">
      <c r="E52" s="13"/>
    </row>
    <row r="53" ht="12.75">
      <c r="E53" s="13"/>
    </row>
    <row r="54" ht="12.75">
      <c r="E54" s="13"/>
    </row>
    <row r="55" ht="12.75">
      <c r="E55" s="13"/>
    </row>
    <row r="56" ht="12.75">
      <c r="E56" s="13"/>
    </row>
    <row r="57" ht="12.75">
      <c r="E57" s="13"/>
    </row>
    <row r="58" ht="12.75">
      <c r="E58" s="13"/>
    </row>
    <row r="59" ht="12.75">
      <c r="E59" s="13"/>
    </row>
  </sheetData>
  <sheetProtection/>
  <mergeCells count="38">
    <mergeCell ref="A39:D39"/>
    <mergeCell ref="A1:C1"/>
    <mergeCell ref="A2:C2"/>
    <mergeCell ref="A3:C3"/>
    <mergeCell ref="A37:D37"/>
    <mergeCell ref="C25:C26"/>
    <mergeCell ref="C29:C30"/>
    <mergeCell ref="A36:G36"/>
    <mergeCell ref="D29:D30"/>
    <mergeCell ref="K6:K7"/>
    <mergeCell ref="B8:B35"/>
    <mergeCell ref="C34:C35"/>
    <mergeCell ref="D34:D35"/>
    <mergeCell ref="E34:E35"/>
    <mergeCell ref="A38:D38"/>
    <mergeCell ref="I6:J6"/>
    <mergeCell ref="B5:B7"/>
    <mergeCell ref="A5:A7"/>
    <mergeCell ref="C5:C7"/>
    <mergeCell ref="G11:G17"/>
    <mergeCell ref="D5:E6"/>
    <mergeCell ref="G8:G10"/>
    <mergeCell ref="A8:A35"/>
    <mergeCell ref="D25:D26"/>
    <mergeCell ref="G27:G31"/>
    <mergeCell ref="M5:M7"/>
    <mergeCell ref="L5:L7"/>
    <mergeCell ref="F5:F7"/>
    <mergeCell ref="G5:G7"/>
    <mergeCell ref="H5:K5"/>
    <mergeCell ref="H6:H7"/>
    <mergeCell ref="F34:F35"/>
    <mergeCell ref="G32:G33"/>
    <mergeCell ref="G21:G22"/>
    <mergeCell ref="G23:G24"/>
    <mergeCell ref="G25:G26"/>
    <mergeCell ref="C11:C12"/>
    <mergeCell ref="D11:D12"/>
  </mergeCells>
  <printOptions/>
  <pageMargins left="0.4" right="0.17" top="0.47" bottom="0.33" header="0" footer="0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2009</dc:title>
  <dc:subject>PPR 2009</dc:subject>
  <dc:creator>Nelson Hernán Rosero E.</dc:creator>
  <cp:keywords/>
  <dc:description/>
  <cp:lastModifiedBy>Windows XP SP3</cp:lastModifiedBy>
  <cp:lastPrinted>2009-02-23T14:15:34Z</cp:lastPrinted>
  <dcterms:created xsi:type="dcterms:W3CDTF">2005-09-30T21:17:52Z</dcterms:created>
  <dcterms:modified xsi:type="dcterms:W3CDTF">2009-10-29T20:50:34Z</dcterms:modified>
  <cp:category/>
  <cp:version/>
  <cp:contentType/>
  <cp:contentStatus/>
</cp:coreProperties>
</file>