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6" activeTab="5"/>
  </bookViews>
  <sheets>
    <sheet name="EJE 1" sheetId="1" r:id="rId1"/>
    <sheet name="EJE 2" sheetId="2" r:id="rId2"/>
    <sheet name="EJE 3" sheetId="3" r:id="rId3"/>
    <sheet name="EJE 4" sheetId="4" r:id="rId4"/>
    <sheet name="EJE 5" sheetId="5" r:id="rId5"/>
    <sheet name="EJE 6" sheetId="6" r:id="rId6"/>
    <sheet name="EJE 7" sheetId="7" r:id="rId7"/>
    <sheet name="RESUMEN" sheetId="8" r:id="rId8"/>
  </sheets>
  <definedNames>
    <definedName name="_xlnm.Print_Area" localSheetId="0">'EJE 1'!$A$1:$E$22</definedName>
    <definedName name="_xlnm.Print_Titles" localSheetId="0">'EJE 1'!$1:$5</definedName>
  </definedNames>
  <calcPr fullCalcOnLoad="1"/>
</workbook>
</file>

<file path=xl/sharedStrings.xml><?xml version="1.0" encoding="utf-8"?>
<sst xmlns="http://schemas.openxmlformats.org/spreadsheetml/2006/main" count="723" uniqueCount="458">
  <si>
    <t xml:space="preserve">Implementar un sistema de información e indicadores de gestión y rendición pública de cuentas de la Secretaría y los Establecimientos Educativos. </t>
  </si>
  <si>
    <t>Transformación de subsidios parciales a totales</t>
  </si>
  <si>
    <t>Cobertura universal en Régimen Subsidiado.</t>
  </si>
  <si>
    <t>PROGRAMA ASEGURAMIENTO EN SALUD</t>
  </si>
  <si>
    <t>Prestacion de Servicios de Salud en el Municipio de Pasto</t>
  </si>
  <si>
    <t>Verificar el cumplimiento de los requisitos mínimos de habilitación tanto de la red publica como privada para el primer nivel de atención.</t>
  </si>
  <si>
    <t>Avanzar en el proceso de acreditación.</t>
  </si>
  <si>
    <t>Desarrollar modelos de atención integral en salud que responda a las necesidades de la diversidad étnica, cultural, de género y generacional.</t>
  </si>
  <si>
    <t>Ampliación de la oferta de servicios en el I Nivel de atención.</t>
  </si>
  <si>
    <t>PROGRAMA PRESTACION DEL SERVICIO DE SALUD</t>
  </si>
  <si>
    <t>Disminución de la tasa de mortalidad materna</t>
  </si>
  <si>
    <t xml:space="preserve">Disminución de la tasa de tasa de fecundidad global </t>
  </si>
  <si>
    <t>Disminución de la tasa de fecundidad en mujeres menores de 20 años</t>
  </si>
  <si>
    <t>Mantenimiento de índice de fecundidad.</t>
  </si>
  <si>
    <t>Disminución de la tasa de mortalidad por cáncer de cuello uterino</t>
  </si>
  <si>
    <t>Mantener por debajo de 1.2% la prevalencia de infección por VIH en población de 15-49 años.</t>
  </si>
  <si>
    <t>Disminución de la tasa de mortalidad en menores de 1 año.</t>
  </si>
  <si>
    <t>Disminución de la tasa de mortalidad en menores de 5 años.</t>
  </si>
  <si>
    <t>Incremento de la cobertura de vacunación con  biológicos a menores de 1 año.</t>
  </si>
  <si>
    <t>Disminuir la tasa de mortalidad por enfermedad diarreica aguda en niños menores de 5 años.</t>
  </si>
  <si>
    <t>Disminuir la tasa de mortalidad por infección respiratoria aguda en niños menores de 5 años.</t>
  </si>
  <si>
    <t>Disminución de la tasa de mortalidad perinatal.</t>
  </si>
  <si>
    <t>Implementar el plan integrado local de acciones para la disminución de enfermedades crónicas.</t>
  </si>
  <si>
    <t>Implementación de programas de actividad física global en la población objeto.</t>
  </si>
  <si>
    <t>Prevenir el consumo de cigarrillo en menores de 18 años, para retardar la edad de inicio de consumo.</t>
  </si>
  <si>
    <t>Intervenir en los factores de riesgo asociados con las enfermedades crónicas identificadas en el Municipio</t>
  </si>
  <si>
    <t>Evaluar el estado nutricional de la población menor de cinco años.</t>
  </si>
  <si>
    <t xml:space="preserve">Implementar una política de salud mental que incluya el plan para  la reducción de la demanda de drogas,  tratamiento y rehabilitación del consumo de alcohol, tabaco y sustancias psicoactivas y psicotrópicas; plan para prevención y atención a la conducta suicida y plan para la prevención y atención de las diferentes formas de violencia. </t>
  </si>
  <si>
    <t>Fortalecimiento de programas preventivos en salud oral.</t>
  </si>
  <si>
    <t>Disminuir la incidencia de enfermedades transmisibles</t>
  </si>
  <si>
    <t>Diseño e implementación de un modelo de entorno laboral saludable para atender a la población trabajadora formal y no formal del municipio de Pasto con relación a la mortalidad y morbilidad por accidentes de trabajo y enfermedades profesionales.</t>
  </si>
  <si>
    <t>Ampliación de cobertura de vacunación y esterilización a población canina y felina.</t>
  </si>
  <si>
    <t>Ampliación de  la cobertura del control de establecimientos especiales.</t>
  </si>
  <si>
    <t>Disminución de los casos de enfermedades trasmitidas por alimentos</t>
  </si>
  <si>
    <t>PROGRAMA  SERVICIOS SOCIALES BASICOS Y COMPLEMENTARIOS</t>
  </si>
  <si>
    <t>Vinculación de personas  en situación de discapacidad con procesos ocio ocupacional, productivo y de rehabilitación basada en comunidad.</t>
  </si>
  <si>
    <t xml:space="preserve">Vinculación de personas en situación de discapacidad y sus familias  a procesos  de habilitación, rehabilitación, formación, educación formal, educación para el trabajo, atención psicosocial y ayudas técnicas. </t>
  </si>
  <si>
    <t>Atención con servicios básicos y complementarios a personas en condición de calle e indigencia.</t>
  </si>
  <si>
    <t>Creación y puesta en marcha de un Centro de orientación Integral para población vulnerable y en alto riesgo.</t>
  </si>
  <si>
    <r>
      <t>Acompañamiento a las familias en situación de vulnerabilidad para que reciban los subsidios del</t>
    </r>
    <r>
      <rPr>
        <sz val="10"/>
        <rFont val="Arial"/>
        <family val="2"/>
      </rPr>
      <t xml:space="preserve"> programa de Familias en Acción.</t>
    </r>
  </si>
  <si>
    <t>Atención con servicios básicos y complementarios a niños, niñas y adolescentes con problemática de calle.</t>
  </si>
  <si>
    <t>Atención integral de niños, niñas y adolescentes trabajadores con servicios básicos y complementarios.</t>
  </si>
  <si>
    <t>Atención a población vulnerable que requiere apoyo en extrema urgencia y necesidades inmediatas.</t>
  </si>
  <si>
    <t>Promoción  de la permanencia escolar  de niños, niñas y adolescentes con problemática de calle vinculados a programas con zonas futuro entre otros, mediante proceso solidarios y participativos de emprendimiento que involucran a los padres de familia</t>
  </si>
  <si>
    <t>Implementación de programas y proyectos para generar opciones ocio productivas para el adulto mayor.</t>
  </si>
  <si>
    <t xml:space="preserve">Vinculación de familias a procesos de fortalecimiento intergeneracional. </t>
  </si>
  <si>
    <t>Vinculación de familias a procesos de atención domiciliaria para adultos mayores en condición de dependencia.</t>
  </si>
  <si>
    <t>Fortalecimiento de centros vida, con procesos de ocio ocupacional y asistencia social complementaria.</t>
  </si>
  <si>
    <t>Creación de un centro vida.</t>
  </si>
  <si>
    <t>Servicios sociales básicos y/o complementarios: subsidio económico,  programa de alimentación,  actividades de ocio ocupacional, asistencia institucionalizada, con acompañamiento  psicosocial, ayudas técnicas y/o complementarias.</t>
  </si>
  <si>
    <t>Generar procesos  de inclusión integral y restablecimiento de derechos a población en situación de desplazamiento.</t>
  </si>
  <si>
    <t>PROGRAMA  NUTRICION Y AFECTO</t>
  </si>
  <si>
    <t xml:space="preserve">Fortalecimiento de los NIDOS NUTRIR </t>
  </si>
  <si>
    <t>Construccion, adecuacion de infraestructura y adquisicion de materiales para el jardin infantil para la atencion integral de primera infancia</t>
  </si>
  <si>
    <t>Recuperación nutricional de niños y niñas   entre 1 y  6 años, del SISBEN 1 y 2,  a través de programas  de complemento nutricional.</t>
  </si>
  <si>
    <t>Recuperación de niños y niñas  entre 1 y  6 años, del SISBEN 1 y 2, con desnutrición global y aguda</t>
  </si>
  <si>
    <t>Atención de niños y niñas   entre 1 y  6 años, del SISBEN 1 y 2,  con desnutrición crónica</t>
  </si>
  <si>
    <t xml:space="preserve">Promoción  y apoyo a la nutrición de gestantes y madres lactantes </t>
  </si>
  <si>
    <t>Vinculación de estudiantes al programa de restaurantes escolares.</t>
  </si>
  <si>
    <t xml:space="preserve">Vinculación de niños y niñas desescolarizados, en edad escolar, a programas de nutrición y afecto.  </t>
  </si>
  <si>
    <t xml:space="preserve">Se vinculará al 100% de las familias de los niños y niñas pertenecientes a los centros de recuperación nutricional  (Nidos nutrir) a procesos  solidarios de estimulación adecuada, pedagógicos y de pautas de crianza para el desarrollo integral </t>
  </si>
  <si>
    <t>Se implementará 1 proyecto productivo para la población beneficiada del programa nutrición y afecto.</t>
  </si>
  <si>
    <t>Se implementará 2 comedores familiares para la complementación nutricional de las familias que se encuentran en alto índice de vulnerabilidad y/o en situación de desplazamiento que atiendan 1.100 personas</t>
  </si>
  <si>
    <t>Se ofertara al 100% de los niños, niñas y familias pertenecientes al programa de Nidos Nutrir  procesos de estimulación adecuada, socio afectivo y psicosocial.</t>
  </si>
  <si>
    <t>Se vinculará  a procesos de refuerzo escolar, psicoafectivo y ocupacional a 200 niñas, niños y adolescentes en situación de vulneración de derechos y abandono parcial.</t>
  </si>
  <si>
    <t>PROGRAMA EQUIDAD DE GENERO Y DERECHOS HUMANOS</t>
  </si>
  <si>
    <t>Capacitación a las mujeres que hacen parte de proyectos productivos, microempresas en: habilidades gerenciales, sistemas, manejo de Internet y apertura de mercados.</t>
  </si>
  <si>
    <t>Fortalecimiento Socio empresarial y psicosocial a proyectos productivos  liderados por mujeres.</t>
  </si>
  <si>
    <t>Gestión para el Acceso a créditos blandos para las mujeres, teniendo en cuenta su capacidad de endeudamiento y respaldo.</t>
  </si>
  <si>
    <t>Estructurar un sistema de recolección, análisis e interpretación de información diferencial, respecto a la violencia intrafamiliar, y violencia sexual</t>
  </si>
  <si>
    <t>Creación del Observatorio de Asuntos de Género(OAG)</t>
  </si>
  <si>
    <t>Unificar criterios frente a políticas institucionales y comunes en torno a la prevención y atención de la violencia intrafamiliar, sexual, mal trato infantil y la homofóbia con enfoque de género.</t>
  </si>
  <si>
    <t>PROGRAMA MUJER Y PARTICIPACION</t>
  </si>
  <si>
    <t>Capacitación y formación en equidad, para participar en la vida política y administrativa del Estado.</t>
  </si>
  <si>
    <t>Formación para el liderazgo con enfoque de derechos a hombres, mujeres y población LGBT</t>
  </si>
  <si>
    <t>PROGRAMA JOVENES EN LA JUGADA</t>
  </si>
  <si>
    <t>EJE ESTRATEGICO AMBIENTE, SERVICIOS PUBLICOS Y GESTION DEL RIESGO</t>
  </si>
  <si>
    <t>PROGRAMA  GESTION INTEGRAL DE CUENCAS Y MICROCUENCAS</t>
  </si>
  <si>
    <t>Formulación de Plan ambiental del Municipio</t>
  </si>
  <si>
    <t xml:space="preserve">Formulación, actualización  e implementación de planes de ordenamiento y manejo ambiental de cuencas y microcuencas.  </t>
  </si>
  <si>
    <t>Implementación del sistema local de áreas protegidas – SILAP</t>
  </si>
  <si>
    <t>Manejo sostenible de áreas estratégicas para la protección y conservación de las cuencas Pasto, Bobo y Guamués.</t>
  </si>
  <si>
    <t>Formulación e implementación del plan de arborización de la zona urbana pública, zonas rurales con prioridad en cabeceras corregímentales, ecosistemas estratégicos. sistemas hidrológicos y áreas susceptibles de deslizamientos.</t>
  </si>
  <si>
    <t xml:space="preserve">Consolidación de una red de parques urbanos y rurales a través del mejoramiento y/o mantenimiento anual de parques y zonas verdes </t>
  </si>
  <si>
    <t>Adquisición y manejo de áreas de importancia ambiental en la regulación hídrica de microcuencas abastecedoras de acueductos suburbanos y rurales.</t>
  </si>
  <si>
    <t>Ajuste e implementación del plan de educación ambiental, a través de la alianza ambiental municipal.</t>
  </si>
  <si>
    <t>PROGRAMA  GESTION INTEGRAL DE RESIDUOS SOLIDOS</t>
  </si>
  <si>
    <t>Incremento de la disposición final y aprovechamiento adecuado de los residuos sólidos en el sector rural.</t>
  </si>
  <si>
    <t>Formulación, gestión e implementación de la  primera fase (a corto plazo) del Plan de Gestión Integral de Residuos Sólidos.</t>
  </si>
  <si>
    <t>Incremento en la recolección y manejo adecuado de escombros</t>
  </si>
  <si>
    <t>Implementación del sistema de tratamiento que remueva  la carga contaminante de los lixiviados generados en el relleno sanitario.</t>
  </si>
  <si>
    <t>PROGRAMA RECUPERACION RIO PASTO</t>
  </si>
  <si>
    <t>Retiro de sedimentos, escombros y basuras depositados en la ronda y cauce del río Pasto, y demás cuerpos hídricos</t>
  </si>
  <si>
    <t>Modelación de calidad de agua del Río Pasto</t>
  </si>
  <si>
    <t xml:space="preserve">Diseño y construcción de obras civiles para prevenir y mitigar riesgos </t>
  </si>
  <si>
    <t>Implementación de acciones para generar cultura respecto a la protección y descontaminación del ría Pasto y sus afluentes.</t>
  </si>
  <si>
    <t>PROGRAMA  AGUA Y SANEAMIENTO BASICO PARA EL CAMPO</t>
  </si>
  <si>
    <t>Formulación e implementación del plan municipal de agua potable y saneamiento básico para el sector rural.</t>
  </si>
  <si>
    <t>Construcción, optimización, mejoramiento de acueductos rurales y suburbanos.</t>
  </si>
  <si>
    <t xml:space="preserve">Construcción, optimización, mejoramiento de alcantarillados en cabeceras corregimentales y sector suburbano </t>
  </si>
  <si>
    <t>Implementación de sistemas sépticos individuales y/o colectivos para el sector rural.</t>
  </si>
  <si>
    <t>Implementación de sistemas  de desinfección para acueductos rurales y suburbanos</t>
  </si>
  <si>
    <t>Sensibilización a la comunidad usuaria de los acueductos, en el uso racional del recurso hídrico para consumo humano</t>
  </si>
  <si>
    <t>Fortalecimiento de organizaciones comunitarias para que administren con criterios técnicos y con sostenibilidad financiera los servicios públicos de agua potable y saneamiento básico.</t>
  </si>
  <si>
    <t xml:space="preserve">Construcción del acueducto multiveredal de Santa Bárbara </t>
  </si>
  <si>
    <t>Construcción de una planta para el tratamiento de  aguas residuales en la cabecera corregimental de El Encano que se depositan en la Laguna de la Cocha.</t>
  </si>
  <si>
    <t>PROGRAMA  ALCANTARILLADO  URBANO</t>
  </si>
  <si>
    <t>ASIGNACION 2008</t>
  </si>
  <si>
    <t>RESPONSABLE</t>
  </si>
  <si>
    <t>Secretaría de Agricultura y Desarrollo Económico</t>
  </si>
  <si>
    <t>Secretaría de Talento Humano y Apoyo Logístico.</t>
  </si>
  <si>
    <t>Despacho del Señor Alcalde.</t>
  </si>
  <si>
    <t>Dirección de Plazas de Mercado.</t>
  </si>
  <si>
    <t>Departamento Administrativo de Infraestructura Municipal.</t>
  </si>
  <si>
    <t>Departamento Administrativo de Infraestructura Municipal - INVAP</t>
  </si>
  <si>
    <t>Secretaría de Movilidad - Departamento de Tránsito y Transporte del Municipio.</t>
  </si>
  <si>
    <t>Secretaría de Tránsito y Transporte.</t>
  </si>
  <si>
    <t>Dirección de Espacio Público - Departamento Administrativo de Planeación.</t>
  </si>
  <si>
    <t>Departamento Administrativo de Planeación.</t>
  </si>
  <si>
    <t>INVIPASTO</t>
  </si>
  <si>
    <t>Secretaría de Gestión y Saneamiento Ambiental.</t>
  </si>
  <si>
    <t>EMPOPASTO.</t>
  </si>
  <si>
    <t>Departamento Administrativo de Infraestructura.</t>
  </si>
  <si>
    <t>SEPAL</t>
  </si>
  <si>
    <t xml:space="preserve">Reducción del número de descargas directas de aguas residuales efectuadas al río Pasto. </t>
  </si>
  <si>
    <t>Cosntrucción, rehabilitación y/o reposición de redes de alcantarillado.</t>
  </si>
  <si>
    <t>Ampliación de cobertura del servicio de alcantarillado urbano.</t>
  </si>
  <si>
    <t>Realización de estudios de preinversión para la construcción de la planta de tratamiento de aguas residuales del sector urbano.</t>
  </si>
  <si>
    <t>PROGRAMA CIUDAD Y AGUA</t>
  </si>
  <si>
    <t xml:space="preserve">Ampliación de la oferta de agua tratada disponible para el servicio de acueducto urbano. </t>
  </si>
  <si>
    <t>Ejecución del proyecto de aprovechamiento de la quebrada Las Piedras.</t>
  </si>
  <si>
    <t>Reducción del índice de agua no contabilizada en el sistema de acueducto urbano</t>
  </si>
  <si>
    <t>Realización de estudios para identificar nuevas fuentes de abastecimiento de agua para consumo humano que satisfaga la demanda en el sector urbano a mediano y largo plazo</t>
  </si>
  <si>
    <t>Ampliación de cobertura del servicio de acudeucto urbano.</t>
  </si>
  <si>
    <t>Cosntrucción, rehabilitación y/o reposición de redes de acueducto.</t>
  </si>
  <si>
    <t>Mejoramiento en la calidad de los parámetros físicos,  químicos y bacteriológicos del agua para consumo humano.</t>
  </si>
  <si>
    <t>FONDO DE SOLIDARIDAD Y REDISTRIBUCION DEL INGRESOS</t>
  </si>
  <si>
    <t>Otorgamiento de subsidios a las tarifas de los servicios públicos domiciliarios de agua potable, alcantarillado y aseo, de conformidad a lo estipulado en la norma y de acuerdo a la capacidad económica del Municipio.</t>
  </si>
  <si>
    <t>PROGRAMA  ELECTRIFICACION RURAL</t>
  </si>
  <si>
    <t>Vinculación de nuevas familias al servicio de energía eléctrica.</t>
  </si>
  <si>
    <t>Construcción de nuevas redes de energía eléctrica.</t>
  </si>
  <si>
    <t>Mejoramiento de las redes de energía eléctrica.</t>
  </si>
  <si>
    <t>Gestión para consecución de fuentes alternativas de suministro de energía para las veredas lejanas de los corregimientos en el municipio de pasto.</t>
  </si>
  <si>
    <t>Iluminación adecuada de  polideportivos rurales. concertada con la comunidad.</t>
  </si>
  <si>
    <t>PROGRAMA  ALUMBRADO PUBLICO</t>
  </si>
  <si>
    <t>Reposición de luminarias obsoletas del sistema de alumbrado público.</t>
  </si>
  <si>
    <t>Expansión o ampliación de cobertura del sistema de alumbrado público.</t>
  </si>
  <si>
    <t>Mantenimiento preventivo y correctivo del sistema de  alumbrado público.</t>
  </si>
  <si>
    <t>Diseño, producción y montaje del proyecto de alumbrado navideño 2008, altamente renovado</t>
  </si>
  <si>
    <t>Formulación e implementación de un proyecto de generación y comercialización de energía</t>
  </si>
  <si>
    <t>Mejoramiento del alumbrado público en parques, plazoletas, polideportivos y monumentos del Municipio.</t>
  </si>
  <si>
    <t>Recuperación de la hidroeléctrica río Bobo para el Municipio de Pasto.</t>
  </si>
  <si>
    <t>PROGRAMA ESPECIAL GALERAS</t>
  </si>
  <si>
    <t xml:space="preserve">Identificación y ubicación geográfica, en terreno de las poblaciones según el  nivel de amenaza volcánica </t>
  </si>
  <si>
    <t xml:space="preserve">Reglamentación del manejo de la emergencia de manera concertada, en las tres zonas de amenaza volcánica  estableciendo deberes y derechos de las partes. </t>
  </si>
  <si>
    <t>Mantenimiento y dotación de la infraestructura para la atención de la emergencia</t>
  </si>
  <si>
    <t>Fortalecimiento técnico y logístico de comités de emergencia.</t>
  </si>
  <si>
    <t>Implementación del plan de contingencia para la zona de amenaza volcánica media afectada por flujos de lodo.</t>
  </si>
  <si>
    <t>Construcción de una política pública municipal clara y concertada para las familias que quieran voluntariamente el reasentamiento.</t>
  </si>
  <si>
    <t>Ajuste de normatividad que permita a las poblaciones de amenaza volcánica media y baja integrarse en procesos normales de desarrollo.</t>
  </si>
  <si>
    <t>PROGRAMA MANEJO INTEGRAL DE LA GESTION DEL RIESGO</t>
  </si>
  <si>
    <t xml:space="preserve">Reubicación de  familias que habitan zonas de alto riesgo. </t>
  </si>
  <si>
    <t xml:space="preserve">Control de los asentamientos humanos en zonas de alto riesgo y evitar reocupación de zonas liberadas. </t>
  </si>
  <si>
    <t>Creación del Fondo para la  Prevención y Atención de Emergencias y Desastres.</t>
  </si>
  <si>
    <t>Ampliación del grupo especializado de búsqueda y rescate – USAR.</t>
  </si>
  <si>
    <t>Fortalecimiento e implementación de Planes escolares de emergencia incluidos en los PEI en instituciones educativas municipales.</t>
  </si>
  <si>
    <t>La población del Municipio conocerá de amenazas, riesgos y medidas de prevención y atención de emergencias.</t>
  </si>
  <si>
    <t>Conformación de brigadas de emergencia en el Municipio.</t>
  </si>
  <si>
    <t>Atención oportuna de las emergencias presentadas en el municipio.</t>
  </si>
  <si>
    <t>EJE ESTRATEGICO CULTURA Y DEPORTE</t>
  </si>
  <si>
    <t>PROGRAMA PASTO AUTENTICO Y CONTEMPORANEO</t>
  </si>
  <si>
    <t>Mejoramiento de la unidad deportiva, recreativa y cultural de Catambuco</t>
  </si>
  <si>
    <t>Mantenimiento, mejoramiento y/o construcción de escenarios deportivos rurales.</t>
  </si>
  <si>
    <t>Mantenimiento, mejoramiento y/o construcción de escenarios deportivos urbanos</t>
  </si>
  <si>
    <t>Construcción, dotación y terminación de escenarios deportivos, recreativos y ambientales de cobertura comunal</t>
  </si>
  <si>
    <t>Mejoramiento de la unidad deportiva y recreativa UDRA de Obonuco.</t>
  </si>
  <si>
    <t>PROGRAMA INFRAESTRUCTURA PARA EL DEPORTE Y LA RECREACION</t>
  </si>
  <si>
    <t>PROGRAMA PASTO ACTIVO</t>
  </si>
  <si>
    <t>Vinculación de niños, niñas y adolescentes en escuelas de formación deportiva en las comunas y corregimientos del Municipio y fortalecimiento de procesos de protección integral.</t>
  </si>
  <si>
    <t>Vinculación de niños, niñas y jóvenes en situación de discapacidad  a  clubes y escuelas de formación deportiva</t>
  </si>
  <si>
    <t>Organización y realización de juegos entre instituciones  educativas.</t>
  </si>
  <si>
    <t>Realización anual de campeonatos deportivos a nivel de comunas.</t>
  </si>
  <si>
    <t>Realización anual de campeonatos deportivos a nivel de corregimientos</t>
  </si>
  <si>
    <t>Apoyo a deportistas de alto rendimiento para que participen en eventos de carácter departamental y nacional.</t>
  </si>
  <si>
    <t>Institucionalización de la jornada dominical de ciclorecreovía.</t>
  </si>
  <si>
    <t>Realización de eventos masivos que promuevan la actividad recreativa, física y deporte en los sectores urbano y rural del Municipio.</t>
  </si>
  <si>
    <t>Formación de profesores de básica primara del sector urbano y rural en el currículo de educación física y actividad física.</t>
  </si>
  <si>
    <t>Vinculación de niños, niñas, jóvenes,  adultos, adultos mayores y personas en condición de discapacidad a procesos de actividad física, recreación y deporte.</t>
  </si>
  <si>
    <t>Formular  e implementar un Plan estratégico Municipal de Cultura participativo, sostenible, coherente y consecuente con las realidades potenciales y las diferentes  expresiones artísticas del Municipio y la región.</t>
  </si>
  <si>
    <t>Promover y estimular la investigación étnica en torno a la memoria y saberes tradicionales.</t>
  </si>
  <si>
    <t>Construcción y/o mejoramiento de moradas y centros culturales en el municipio de Pasto</t>
  </si>
  <si>
    <t xml:space="preserve">Diseñar propuesta de bibliotecas públicas y programas de lectura en las diferentes moradas del municipio. </t>
  </si>
  <si>
    <r>
      <t xml:space="preserve">Elaborar cartografía cultural </t>
    </r>
    <r>
      <rPr>
        <sz val="12"/>
        <color indexed="8"/>
        <rFont val="Arial"/>
        <family val="2"/>
      </rPr>
      <t>e histórica</t>
    </r>
    <r>
      <rPr>
        <sz val="12"/>
        <rFont val="Arial"/>
        <family val="2"/>
      </rPr>
      <t xml:space="preserve"> del municipio de Pasto. </t>
    </r>
  </si>
  <si>
    <t>Implementar recorridos eco-turísticos culturales</t>
  </si>
  <si>
    <t>Publicar, promover y divulgar obras artísticas, literarias, audiovisuales y de investigación.</t>
  </si>
  <si>
    <t xml:space="preserve">Ampliar, organizar y fortalecer establecimientos e instituciones para la formación artístico cultural </t>
  </si>
  <si>
    <t>Diseñar e implementar estrategia de medios de comunicación al servicio de la Cultura.</t>
  </si>
  <si>
    <t>Impulsar y fortalecer integralmente procesos masivos artísticos y culturales en marcha, sostenibles y que trasciendan lo local, Departamental, y Nacional</t>
  </si>
  <si>
    <t>Abrir convocatoria de estímulos a creadores artísticos y culturales.</t>
  </si>
  <si>
    <t>Realizar y apoyar encuentros y procesos artísticos y culturales con énfasis en lo alternativo y contemporáneo.</t>
  </si>
  <si>
    <t>Fortalecer el Concurso de Música Campesina.</t>
  </si>
  <si>
    <t>Exaltar  a cultores, artistas y/o artesanos destacados del Municipio.</t>
  </si>
  <si>
    <t>Apoyar proyectos culturales para minorías étnicas y de género, población LGBT desplazada y en proceso de reintegración.</t>
  </si>
  <si>
    <t>Fortalecer las fiestas tradicionales de la cultura popular.</t>
  </si>
  <si>
    <t xml:space="preserve">Ampliar la inclusión al régimen de seguridad social de cultores, artistas y artesanos. </t>
  </si>
  <si>
    <t>PROGRAMA CARNAVAL DE NEGROS Y BLANCOS</t>
  </si>
  <si>
    <t>Implementación de procesos de capacitación artística a los cultores del carnaval para facilitar la cualificación, dar identidad y promoción de los carnavales de Negros y Blancos.</t>
  </si>
  <si>
    <t>Realización de investigaciones que contribuyan al fortalecimiento del carnaval.</t>
  </si>
  <si>
    <t>Consolidación del museo y centro de documentación del carnaval.</t>
  </si>
  <si>
    <t xml:space="preserve">Implementación de la Cátedra Carnaval en las Instituciones Educativas del Municipio </t>
  </si>
  <si>
    <t>Conformación de asociaciones con artistas y cultores del carnaval.</t>
  </si>
  <si>
    <t>Implementación de “Moradas Culturales” para las organizaciones de cultores y artistas del carnaval.</t>
  </si>
  <si>
    <t>Gestión para la declaratoria del carnaval de negros y blancos como patrimonio oral e intangible de la humanidad</t>
  </si>
  <si>
    <t>Mejoramiento técnico y urbanístico de la Senda del Carnaval y Tablados Populares.</t>
  </si>
  <si>
    <t>Evaluación para la ubicación permanente del “Hangar de Carrozas de Carnaval”.</t>
  </si>
  <si>
    <t xml:space="preserve">Establecimiento de espacios alternativos para las dinámicas de la cultura de carnaval en el espacio urbano. (tablados, otros) </t>
  </si>
  <si>
    <t>Adecuación de mobiliario urbano congruente a las características del Carnaval.</t>
  </si>
  <si>
    <t xml:space="preserve">Organización y promoción del Carnaval de Negros y Blancos a nivel regional, nacional e internacional. </t>
  </si>
  <si>
    <t>PROGRAMA CULTURA CIUDADANA</t>
  </si>
  <si>
    <t>Constitución de una instancia que oriente, articule, dirija, coordine, ejecute intra e inter institucionalmente el Plan de Cultura Ciudadana.</t>
  </si>
  <si>
    <t>Diseño e implementación de un Plan de Cultura Ciudadana.</t>
  </si>
  <si>
    <t xml:space="preserve">Levantamiento de la línea de base sobre comportamientos ciudadanos con respecto a  autorregulación, corresponsabilidad y convivencia pacífica. </t>
  </si>
  <si>
    <t>Mejoraramiento de  los comportamientos ciudadanos con respecto a  autorregulación, corresponsabilidad y convivencia pacífica.</t>
  </si>
  <si>
    <t>EJE ESTRATEGICO DIALOGO CIUDADANO Y BUEN GOBIERNO</t>
  </si>
  <si>
    <t>PROGRAMA CULTURA DE LO PUBLICO</t>
  </si>
  <si>
    <t xml:space="preserve">Adecuación de la estructura administrativa de acuerdo a los requerimientos del Plan de Desarrollo y las condiciones financieras del Municipio. </t>
  </si>
  <si>
    <t xml:space="preserve">Implementación de instrumentos para la evaluar, hacer seguimiento y monitoreo al nivel de cumplimiento del Plan de Desarrollo. </t>
  </si>
  <si>
    <t xml:space="preserve">Articulación y fortalecimiento sistemático de las herramientas de tecnología, información y  comunicación TICs para la gestión pública municipal. </t>
  </si>
  <si>
    <t>Implementación de un Plan de Comunicación Municipal</t>
  </si>
  <si>
    <t>Implementación del Consejo Municipal de Comunicación.</t>
  </si>
  <si>
    <t>Implementación del Modelo Estándar de Control Interno y el Sistema de la Gestión de la Calidad en articulación con el Sistema de Desarrollo Administrativo, con prioridad en  el SISBEN y el sistema de estratificación socioeconómica</t>
  </si>
  <si>
    <t>Implementación de un plan de capacitación, inducción, reinducción y cualificación para los servidores públicos de acuerdo a lo establecido en la normatividad vigente.</t>
  </si>
  <si>
    <t>Implementación de programas de bienestar social para los  servidores públicos municipales.</t>
  </si>
  <si>
    <t>Suscripción e implementación de los compromisos adquiridos en el Pacto por la Transparencia y Transparencia por Colombia.</t>
  </si>
  <si>
    <t>Implementación del Sistema General de Archivo Municipal de acuerdo a lo establecido por la norma.</t>
  </si>
  <si>
    <t>PROGRAMA PASTO PARTICIPANTE</t>
  </si>
  <si>
    <t>Realización de procesos de presupuesto participativo - Cabildos, con participación de niños, adolescentes,  jóvenes y población vulnerable.</t>
  </si>
  <si>
    <t>Realización de consejos comunitarios juveniles.</t>
  </si>
  <si>
    <t>Ejecución exitosa de los proyectos priorizados en el proceso de presupuesto participativo</t>
  </si>
  <si>
    <t>Realización de audiencias públicas de rendición de cuentas anuales a nivel geográfico y temático.</t>
  </si>
  <si>
    <t>Fortalecimiento de las organizaciones comunitarias, juntas de acción comunal, JAL, entre otras.</t>
  </si>
  <si>
    <t>Implementación de escuelas de gobierno  y semilleros de liderazgo con niños, niñas  adolescentes y jóvenes.</t>
  </si>
  <si>
    <t>Capacitación y formación continua, pertinente y contextualizado a líderes comunitarios, con énfasis en población joven, en gestión del desarrollo integral, control social, veedurías, planeación, presupuesto y elaboración de proyectos, Asociatividad, participación ciudadana y construcción de imaginarios colectivos.</t>
  </si>
  <si>
    <t>Realización de veeduría y control social para los proyectos de inversión del Municipio, y para medir el nivel de cumplimiento del plan de desarrollo</t>
  </si>
  <si>
    <t>PROGRAMA HACIENDA PUBLICA</t>
  </si>
  <si>
    <t>Fortalecimiento de las Rentas Tributarias.</t>
  </si>
  <si>
    <t>Austeridad y racionalización del Gasto</t>
  </si>
  <si>
    <t>Manejo Responsable de la Deuda Pública.</t>
  </si>
  <si>
    <t xml:space="preserve">Elaboración del presupuesto del municipio bajo el enfoque de resultados. </t>
  </si>
  <si>
    <t>RESUMEN FINANCIERO</t>
  </si>
  <si>
    <t>EJE</t>
  </si>
  <si>
    <t>Eje estratégico Convivencia, seguridad y justicia</t>
  </si>
  <si>
    <t>Eje estratégico Competitividad y productividad</t>
  </si>
  <si>
    <t>Eje estratégico Espacio publico, ordenamiento territorial y movilidad</t>
  </si>
  <si>
    <t>Eje estratégico Equidad y humanidad</t>
  </si>
  <si>
    <t>Eje estratégico Ambiente, servicios públicos y gestión del riesgo</t>
  </si>
  <si>
    <t>Eje estratégico Cultura y deporte</t>
  </si>
  <si>
    <t>Eje estratégico Diálogo ciudadano y buen gobierno</t>
  </si>
  <si>
    <t>Fortalecer los mecanismos mediante los cuales los adolescentes y  jóvenes ejercen de manera efectiva su derecho a participar.</t>
  </si>
  <si>
    <t>Fortalecer mecanismos que promuevan los entornos de protección y factores de protección tanto internos como externos a los niños, niñas, adolescentes y jóvenes con el propósito de prevenir problemáticas sociales y atenuar el riesgo al que se encuentran</t>
  </si>
  <si>
    <t>Promover el desarrollo integral del joven, teniendo  en cuenta el talento cultural, artístico, científico, tecnológico, deportivo, empresarial y de liderazgo.</t>
  </si>
  <si>
    <t>PROGRAMA VIVIENDA SOCIAL</t>
  </si>
  <si>
    <t xml:space="preserve">Mejoramiento de vivienda social en el sector rural. </t>
  </si>
  <si>
    <t>Mejoramiento de vivienda social para población desplazada</t>
  </si>
  <si>
    <t>Mejoramiento de vivienda social en el sector urbano.</t>
  </si>
  <si>
    <t>Construcción de vivienda social en el sector rural, con garantía de servicios públicos domiciliarios, equipamiento y urbanismo.</t>
  </si>
  <si>
    <t>Construcción de vivienda social en el sector urbano, con garantía de servicios públicos domiciliarios, equipamiento y urbanismo.</t>
  </si>
  <si>
    <t>Construcción de viviendas sociales para población desplazada y en proceso de reinserción y /o reintegración.</t>
  </si>
  <si>
    <t>Mejoramiento urbanístico de asentamientos subnormales.</t>
  </si>
  <si>
    <t>Implementación del Banco de Materiales</t>
  </si>
  <si>
    <t>Implementación Banco de tierras.</t>
  </si>
  <si>
    <t xml:space="preserve">Dinamizar impacto de gestores de convivencia ciudadana y educativa mediante la implementación de redes sectoriales y poblacionales, en diferentes zonas del municipio </t>
  </si>
  <si>
    <t>Implementación de procesos formativos con padres y madres en convivencia pacífica articulados a los Centros de Justicia y Convivencia y a las Redes de Gestores de Convivencia</t>
  </si>
  <si>
    <t xml:space="preserve">Concertación e implementación de planes integrales de convivencia en sectores, comunas y corregimientos con articulación transversal e interinstitucional </t>
  </si>
  <si>
    <t>Encuentros lúdicos intergeneracionales e ínterbarrios alrededor del juego limpio en el deporte</t>
  </si>
  <si>
    <t>Fortalecer los espacios institucionales de atención integral a población en situación de desplazamiento</t>
  </si>
  <si>
    <t>Fortalecimiento de comisarías de familia creación de la Tercera Comisaría de Familia</t>
  </si>
  <si>
    <t>Disminución tasa de casos de maltrato infantil y de adolescentes reportados con medidas de emergencia decretadas</t>
  </si>
  <si>
    <t xml:space="preserve">Disminución tasa de casos de violencia sexual reportados con adopción de medidas de protección </t>
  </si>
  <si>
    <t>Disminución tasa de casos de violencia intrafamiliar reportados.</t>
  </si>
  <si>
    <t>Incrementar detección y atención de casos de violencia intrafamiliar, maltrato infantil y violencia sexual.</t>
  </si>
  <si>
    <t>Implementación de programas de formación en oficios con enfoque de valores y principios de asociatividad,  solidaridad, respeto y ganancia desde la diferencia.</t>
  </si>
  <si>
    <t>EJE ESTRATEGICO CONVIVENCIA, SEGURIDAD Y JUSTICIA</t>
  </si>
  <si>
    <t>PROGRAMA  CONVIVE EN PAZ…TO</t>
  </si>
  <si>
    <t xml:space="preserve">Fortalecimiento a planes e iniciativas de convivencia implementados en  comunas 3, 4, 5, 8, 9, 10, 11  y Catambuco </t>
  </si>
  <si>
    <t>Vinculación de población a procesos de sensibilización en  derechos y deberes, valores éticos y convivencia pacifica</t>
  </si>
  <si>
    <t>Vinculación de Población a procesos de sensibilización en prevención de violencias y maltrato</t>
  </si>
  <si>
    <t xml:space="preserve">Decretar medidas de emergencia por cada caso de maltrato infantil y de adolescentes recepcionado. </t>
  </si>
  <si>
    <t>Adoptar medidas de protección por cada caso de violencia sexual reportado</t>
  </si>
  <si>
    <t xml:space="preserve">Constitución de comunidades seguras </t>
  </si>
  <si>
    <t>TOTAL</t>
  </si>
  <si>
    <t>PROGRAMA DE EJECUCION</t>
  </si>
  <si>
    <t>ASIGNACION 2009</t>
  </si>
  <si>
    <t>ASIGNACION 2010</t>
  </si>
  <si>
    <t>ASIGNACION 2011</t>
  </si>
  <si>
    <t>Actualización académica a los conciliadores en equidad y proceso de elección de jueces de paz.</t>
  </si>
  <si>
    <t>Facilitar el acceso de la comunidad a las alternativas y mecanismos para la solución pacífica de conflictos.</t>
  </si>
  <si>
    <t>Mejoramiento del acceso del usuario a los procesos y mecanismos alternativos para la resolución pacifica de conflictos.</t>
  </si>
  <si>
    <t>Creación de nuevos Centros de Justicia y Convivencia y sostenimiento de los existentes.</t>
  </si>
  <si>
    <t>PROGRAMA  JUSTICIA CERCANA AL CIUDADANO</t>
  </si>
  <si>
    <t xml:space="preserve">Disminución tasa de homicidios </t>
  </si>
  <si>
    <t>Disminución tasa de suicidios.</t>
  </si>
  <si>
    <t>Disminución  del numero de hurtos callejeros</t>
  </si>
  <si>
    <t>Disminución de nuero de hurtos de vehiculos y motocicletas</t>
  </si>
  <si>
    <t xml:space="preserve">Disminución del numero de hurtos a residencias, centros comerciales e instituciones financieras </t>
  </si>
  <si>
    <t>Fortalecimiento  del sistema de camaras del circuito cerrado de television</t>
  </si>
  <si>
    <t xml:space="preserve">Disminución tasa de muertes no intencionales </t>
  </si>
  <si>
    <t>Disminución del número de lesiones  por violencia interpersonal.</t>
  </si>
  <si>
    <t>Disminución de la presencia de niños, adolescentes y jóvenes en sitios nocturnos no adecuados y atención de conformidad a la Ley 1098 del 2006.</t>
  </si>
  <si>
    <t>Garantizar servicios de atención especializada a través de instituciones con carácter de internado e instrucción de apoyo  que ofrezcan programas dirigidos a adolescentes que han sido autores o partícipes de una infracción de ley penal.</t>
  </si>
  <si>
    <t>Garantizar servicios transitorios donde sean ubicados los adolescentes una vez que hayan  sido  aprehendidos o cuando son sometidos por el juez.</t>
  </si>
  <si>
    <t>Organización y funcionamiento de la red de hogares de paso en el municipio  de Pasto  con la asistencia técnica del ICBF.</t>
  </si>
  <si>
    <t>Fortalecimiento  y puesta en marcha del principio de corresponsabilidad a través de estrategias de coordinación  interinstitucional e intersectorial para el  acceso a servicios de atención ambulatorios de los niños, niñas y adolescentes con derechos vulnerados que cuentan con una red familiar y/o  social</t>
  </si>
  <si>
    <t>Creación de zonas seguras.</t>
  </si>
  <si>
    <t xml:space="preserve">Construcción de centros de atención inmediata. </t>
  </si>
  <si>
    <t xml:space="preserve">Creación, fortalecimiento y sostenibilidad de comités de paz, convivencia y seguridad. </t>
  </si>
  <si>
    <t>PROGRAMA  PASTO SEGURO</t>
  </si>
  <si>
    <t>T  O  T  A  L</t>
  </si>
  <si>
    <t>EJE ESTRATEGICO COMPETITIVIDAD Y PRODUCTIVIDAD</t>
  </si>
  <si>
    <t>PROGRAMA  PASTO PRODUCTIVO E INNOVADOR</t>
  </si>
  <si>
    <t>Fortalecimiento de iniciativas empresariales de MIPYMES con base tecnológica con el apoyo del Banco de Oportunidades y Gobierno Nacional</t>
  </si>
  <si>
    <t>Gestión para el desembolso de créditos para MIPYMES para la financiación de proyectos productivos.</t>
  </si>
  <si>
    <t xml:space="preserve">Apoyo a  las iniciativas empresariales de productores urbanos y rurales. </t>
  </si>
  <si>
    <t>Gestión para el mejoramiento y fortalecimiento de unidades productivas urbanas y rurales.</t>
  </si>
  <si>
    <t>Identificación, creación y fortalecimiento de las cadenas productivas.</t>
  </si>
  <si>
    <t>Gestionar procesos de cooperación y creación de incentivos para la transformación de los procesos de producción rural con la incorporación de nuevas tecnologías, buenas prácticas agrícolas y mercados verdes</t>
  </si>
  <si>
    <t>Gestión para la creación de un Fondo de reactivación agropecuaria municipal.</t>
  </si>
  <si>
    <t>Apoyo a la realización de eventos de promoción, comercialización y mercadeo de productos y servicios municipales.</t>
  </si>
  <si>
    <t>Apoyo y fomento del sistema organizacional y asesoría técnica a pequeños productores</t>
  </si>
  <si>
    <t>Gestión para los estudios, implementación y construcción  de distritos de riego para el área rural del municipio</t>
  </si>
  <si>
    <t>Formulación e implementación del Plan Estratégico de Cooperación Internacional</t>
  </si>
  <si>
    <t>Realización, edición, publicación  y difusión del inventario turístico municipal.</t>
  </si>
  <si>
    <t>Fortalecimiento de los Centros Empresariales para la formación integral de los jóvenes y grupos vulnerables, en procesos de formación para la producción tecnológica e iniciativa empresarial pertinente</t>
  </si>
  <si>
    <t xml:space="preserve">Fortalecimiento de los procesos realizados por la Agencia de Desarrollo Local, Parque Soft, Incubadora de Empresas y Centro de Atención Empresarial – CAE, Centros de Inteligencia de Mercados, como entidades promotoras de inversión, cooperación, promoción </t>
  </si>
  <si>
    <t xml:space="preserve">Creación del Fondo Local de Fomento al Emprendimiento </t>
  </si>
  <si>
    <t>Gestión y apoyo para la creación de una iniciativa de Banca Solidaria Local.</t>
  </si>
  <si>
    <t>En convenio con la universidad de Nariño, SENA, gremios y otras instituciones de educación superior, se creará y operará el observatorio del empleo y las cuentas económicas municipales</t>
  </si>
  <si>
    <t xml:space="preserve">Gestión y apoyo para la implementación y aplicación de la Ley Galeras y la creación de nuevas empresas en el Municipio. </t>
  </si>
  <si>
    <t>Apoyo a la producción calificada y comercialización de productos artesanales y manufactureros del municipio</t>
  </si>
  <si>
    <t>Formulación e implementación de los planes Exportador y de turismo del Municipio de Pasto, en el marco de las políticas locales, regionales y nacionales</t>
  </si>
  <si>
    <t>Fomento del turismo urbano, ecoturismo y agroturismo.</t>
  </si>
  <si>
    <t xml:space="preserve">Diseño e implementación del Sistema de Información Agropecuario </t>
  </si>
  <si>
    <t>Desarrollar empresarialmente las plazas de mercado, con enfoque de economía solidaria.</t>
  </si>
  <si>
    <t xml:space="preserve">Mejorar la Planta de Distribución de FRIGOVITO, para optimizar la distribución de carne en canal y ofertar iniciativas de procesos cárnicos. </t>
  </si>
  <si>
    <t xml:space="preserve">Gestión para la construcción de equipamientos estratégicos como: Terminal Mixto de transporte, Central de Abastos, Parque Industrial, Tecnológico y Comercial, Instituto de Artes y Tecnologías, Escuela de Artes y Oficios, Recinto de Ferias y Exposiciones, </t>
  </si>
  <si>
    <t>Evaluación para la construcción por concesión de la sede administrativa municipal en el contorno de la Plaza de Carnaval</t>
  </si>
  <si>
    <t>Realización de estudios para la construcción de un nuevo terminal de pasajeros</t>
  </si>
  <si>
    <t>Gestión para buscar solución a la problemática del aeropuerto Antonio Nariño generada por su inadecuada ubicación</t>
  </si>
  <si>
    <t>Apoyo a la gestión interinstitucional para la adecuación e implementación de  Telecentros que permitan el acceso libre y gratuito a Internet.</t>
  </si>
  <si>
    <t>Desarrollo de proyectos de adecuación o construcción de infraestructura física de plazas de mercado.</t>
  </si>
  <si>
    <t>PROGRAMA  EQUIPAMIENTO MUNICIPAL</t>
  </si>
  <si>
    <t>PROYECTOS</t>
  </si>
  <si>
    <t>EJE ESTRATEGICO ESPACIO PUBLICO, ORDENAMIENTO TERRITORIAL Y MOVILIDAD</t>
  </si>
  <si>
    <t>PROGRAMA  VIAS PARA LA MOVILIDAD Y ACCESIBILIDAD RURAL</t>
  </si>
  <si>
    <t>Realización de mingas comunitarias para el mantenimiento vial.</t>
  </si>
  <si>
    <t>Mantenimiento permanente de vías rurales.</t>
  </si>
  <si>
    <t>Construcción y mantenimiento de puentes y  obras de arte en el sector rural.</t>
  </si>
  <si>
    <t>Construcción, recuperación y mantenimiento de senderos ecológicos y caminos históricos rurales con énfasis en la interconexión corregimental.</t>
  </si>
  <si>
    <t>Habilitación y ampliación de caminos para el tránsito vehicular.</t>
  </si>
  <si>
    <t>Pavimentación de vías, con prioridad en los accesos a las cabeceras corregimentales.</t>
  </si>
  <si>
    <t>Construcción de muelles en la laguna de La Cocha.</t>
  </si>
  <si>
    <t>Implementación y fortalecimiento de microempresas de mantenimiento vial rural.</t>
  </si>
  <si>
    <t>Construcción, mantenimiento y mejoramiento de andenes en las cabeceras y centros poblados rurales</t>
  </si>
  <si>
    <t>PROGRAMA DE EJECUCION.</t>
  </si>
  <si>
    <t>Pavimentación en concreto rígido, asfáltico y adoquín de vías urbanas existentes.</t>
  </si>
  <si>
    <t>Mantenimiento y rehabilitación de vías principales, barriales y peatonales en el sector urbano.</t>
  </si>
  <si>
    <t xml:space="preserve">Construcción y mantenimiento de espacio público en andenes, zonas verdes, plazoletas y ciclo rutas. </t>
  </si>
  <si>
    <t>PROGRAMA  VIAS PARA LA MOVILIDAD Y ACCESIBILIDAD URBANA</t>
  </si>
  <si>
    <t>Pavimentación y apertura de nuevas vías.</t>
  </si>
  <si>
    <t>Construcción de puentes vehiculares a nivel.</t>
  </si>
  <si>
    <t>Construcción de intersecciones.</t>
  </si>
  <si>
    <t>PROGRAMA VIAS ESTRATEGICAS PARA EL MUNICIPIO</t>
  </si>
  <si>
    <t>Gestión para el mejoramiento de la avenida Panamericana en su trayecto urbano.</t>
  </si>
  <si>
    <t>Gestión para la construcción de la variante Pasto – El Encano – Santiago - San Francisco – Mocoa.</t>
  </si>
  <si>
    <t>Gestión y seguimiento para la construcción de la vía oriental en su paso nacional por Pasto (doble calzada- perimetral), que incluya doble calzada Pasto - Chachagüí y Túnel de Aranda – Daza y su articulación con la malla vial urbana.</t>
  </si>
  <si>
    <t>PROGRAMA SISTEMA ESTRATEGICO DE TRANSPORTE PUBLICO COLECTIVO</t>
  </si>
  <si>
    <t>Implementación de un sistema de semaforización, incluida la central de control.</t>
  </si>
  <si>
    <t xml:space="preserve">Implementación del sistema estratégico de transporte público colectivo de pasajeros  que optimice las rutas de transporte público colectivo. </t>
  </si>
  <si>
    <t>Construcción de una central de gestión de operación de transporte público colectivo.</t>
  </si>
  <si>
    <t>Integración del transporte colectivo rural a los corredores de rutas estratégicos del sistema</t>
  </si>
  <si>
    <t>Implementación del modelo de administración para el manejo del transporte colectivo de la ciudad</t>
  </si>
  <si>
    <t>Implementación del sistema de caja única y recaudo unificado para el nuevo sistema de transporte y manejo de los ingresos.</t>
  </si>
  <si>
    <t>Implementación de un sistema de pago por tarjeta electrónica</t>
  </si>
  <si>
    <t>Diseño, adecuación y construcción de la infraestructura vial vehicular y peatonal sobre corredores estratégicos necesaria para el funcionamiento del Sistema Estratégico de Transporte Público Colectivo, incluida la infraestructura de servicios públicos domiciliarios y las acciones de manejo ambiental.</t>
  </si>
  <si>
    <t>Construcción de terminales de ruta de corredores estratégicos.</t>
  </si>
  <si>
    <t>Construcción del equipamiento urbano para el sistema de transporte público colectivo.</t>
  </si>
  <si>
    <t>Construcción de estaciones para el acceso al Sistema Estratégico de Transporte Colectivo.</t>
  </si>
  <si>
    <t>Implementación de un plan de manejo de carga en el perímetro urbano del municipio.</t>
  </si>
  <si>
    <t>Reglamentación del estacionamiento para vehículos particulares.</t>
  </si>
  <si>
    <t>Implementación de una política para la prestación del servicio de transporte público individual de pasajeros.</t>
  </si>
  <si>
    <t>Reglamentación y determinación de sectores para estacionamiento en vía pública</t>
  </si>
  <si>
    <t>Conservación del Centro Histórico de la ciudad.</t>
  </si>
  <si>
    <t xml:space="preserve">Demarcación, señalización e información electrónica de tránsito y transporte en el municipio. </t>
  </si>
  <si>
    <t>Evaluación y gestión para  el establecimiento de tarifas diferenciales dentro del sistema de recaudo unificado del transporte público colectivo para el adulto mayor y la población escolarizada  y/o  en edad escolar.</t>
  </si>
  <si>
    <t>Ampliación del corredor estratégico de la carrera 27 entre las calles 4 y calle 24 vías existentes.</t>
  </si>
  <si>
    <t>Ampliación del corredor estratégico de la calle 16 entre carrera 27 hasta carrera 43.</t>
  </si>
  <si>
    <t>Ampliación y mejoramiento corredor estratégico de la Carrera 22/Av. Panamericana (Sector Caracha) hasta la Calle 10.</t>
  </si>
  <si>
    <t>Ampliación corredor estratégico de la avenida Las Américas desde la calle 17 hasta la Loma del Centenario.</t>
  </si>
  <si>
    <t>Construcción puente sobre el río Pasto sector La Milagrosa</t>
  </si>
  <si>
    <t>Gestión, diseño y construcción del paso a desnivel sobre la glorieta Las Banderas,   Caracha y Chapal carrera  4 paso nacional por Pasto.</t>
  </si>
  <si>
    <t>Gestión para la construcción doble calzada Chapal- Catambuco, que incluya la construcción de un puente peatonal a la entrada de Catambuco.</t>
  </si>
  <si>
    <t>Diseño de acceso sector Aranda, (Vía perimetral paso por Pasto).</t>
  </si>
  <si>
    <t>Evaluación experimental y decisión  de la peatonalización de la Plaza de Nariño y una cuadra a la redonda</t>
  </si>
  <si>
    <t>Implementación de una estrategia de comunicación para la socialización y conocimiento del plan de movilidad de Pasto.</t>
  </si>
  <si>
    <t>PROGRAMA MOVILIDAD Y ACCESIBILIDAD SEGURA</t>
  </si>
  <si>
    <t>Reducción de tasa de accidentes causada por vehículos.</t>
  </si>
  <si>
    <t xml:space="preserve">Reducción de la tasa de muertes ocasionadas por accidentes  de tránsito. </t>
  </si>
  <si>
    <t>Reducción del número de lesionados por accidentes de transito</t>
  </si>
  <si>
    <t>Sensibilización de la población en competencias de movilidad.</t>
  </si>
  <si>
    <t>Formación en competencias en seguridad vial  a la población escolarizada.</t>
  </si>
  <si>
    <t>Incremento de la velocidad promedio en el centro de la ciudad.</t>
  </si>
  <si>
    <t>Incremento de la velocidad promedio en la periferia de la ciudad.</t>
  </si>
  <si>
    <t>Incremento del índice de pasajeros transportados  en vehículos de transporte público.</t>
  </si>
  <si>
    <t>PROGRAMA ESPACIO PUBLICO</t>
  </si>
  <si>
    <t xml:space="preserve">Recuperación de espacio público </t>
  </si>
  <si>
    <t xml:space="preserve">Evaluación de la posible dotación concertada de nuevo mobiliario urbano vendedores estacionarios ubicados en el espacio público. </t>
  </si>
  <si>
    <t>Generación de nuevo espacio público.</t>
  </si>
  <si>
    <t>Reubicación concertada de vendedores estacionarios que ocupan espacio público.</t>
  </si>
  <si>
    <t>Protección y control del espacio público.</t>
  </si>
  <si>
    <t xml:space="preserve">Mantenimiento y mejoramiento a conjuntos monumentales de plazas y plazoletas. </t>
  </si>
  <si>
    <t>Creación y consolidación de redes comunales para apoyar el buen uso del espacio público.</t>
  </si>
  <si>
    <t>Realización de campañas de sensibilización y concientización para el adecuado uso del espacio público.</t>
  </si>
  <si>
    <t>Gestión para la vinculación de vendedores reubicadados a Banca de Oportunidades o a Banca formal para financiar proyectos productivos sostenibles.</t>
  </si>
  <si>
    <t>Creación del Fondo de Apoyo Productivo para los vendedores reubicados en los centros de ventas populares</t>
  </si>
  <si>
    <t>PROGRAMA  ORDENAMIENTO TERRITORIAL</t>
  </si>
  <si>
    <t>Actualización y ajuste concertado de los contenidos y normas del Plan de Ordenamiento Territorial que permita un uso planificado y eficiente del suelo.</t>
  </si>
  <si>
    <t>Formulación e implementación participativa y concertada de los planes maestros de equipamiento urbano, espacio público y movilidad.</t>
  </si>
  <si>
    <t xml:space="preserve">Avanzar en la formulación e implementación participativa y concertada de normas e instrumentos del componente urbano del modelo de ordenamiento adoptado por el Municipio – Planes parciales </t>
  </si>
  <si>
    <t>Formulación e implementación participativa y concertada de normas e instrumentos del componente rural- unidades de planificación rural</t>
  </si>
  <si>
    <t>Legalización de asentamientos subnormales.</t>
  </si>
  <si>
    <t>Continuación del proceso de renovación y revitalización urbana, iniciado con la construcción de la Plaza del Carnaval.</t>
  </si>
  <si>
    <t>Mejoramiento, organización y unificación  de la nomenclatura vial y residencial urbana y rural</t>
  </si>
  <si>
    <t>EJE ESTRATEGICO EQUIDAD Y HUMANIDAD</t>
  </si>
  <si>
    <t>PROGRAMA PASTO, EDUCA MAS.</t>
  </si>
  <si>
    <t>PROGRAMA DE EJECUCIÓN.</t>
  </si>
  <si>
    <t>Reformulación e implementación de proyectos educativos institucionales y apoyo a planes de mejoramiento, tendientes a la pertinencia educativa de acuerdo al sector  urbano y rural.</t>
  </si>
  <si>
    <t>Implementación y fortalecimiento de cualificación y actualización docente.</t>
  </si>
  <si>
    <t>Fomento y desarrollo de investigación pedagógica. - Implementación de estímulos para los docentes, directivos docentes, estudiantes, administrativos y establecimientos educativos que con éxito apliquen experiencias significativas e innovadoras.</t>
  </si>
  <si>
    <t>Acompañamiento a proyectos transversales de los establecimientos educativos oficiales.</t>
  </si>
  <si>
    <t>Implementación de  sistemas de gestión de calidad en instituciones educativas municipales.</t>
  </si>
  <si>
    <t>Construcción participativa de las políticas educativas a largo plazo para el municipio de Pasto.</t>
  </si>
  <si>
    <t>Fomento y desarrollo de investigación pedagógica. - Implementación de estímulos para los docentes, directivos docentes, estudiantes, administrativos y establecimientos educativos que con éxito apliquen experiencias significativas e innovadoras</t>
  </si>
  <si>
    <t>Implementación, aplicación y actualización en nuevas tecnologías de la información, la comunicación y uso de medios.</t>
  </si>
  <si>
    <t>Mejoramiento , ampliacion y adecuacion de infraestructura fisica de los establemcimientos educativos.</t>
  </si>
  <si>
    <t>Implementación del programa de Bilingüismo</t>
  </si>
  <si>
    <t>Desarrollo de competencias laborales generales y articulación entre el nivel de educación media, educación superior y técnica.</t>
  </si>
  <si>
    <t>Transformación  del sistema de aprendizaje de  la lecto escritura y el pensamiento matemático</t>
  </si>
  <si>
    <t>Garantizar la permanencia educativa, de los estudiantes en edad escolar en todos los niveles de preescolar, primaria, secundaria y media</t>
  </si>
  <si>
    <t>Seguimiento al proceso pedagógico de formación de la primera infancia.</t>
  </si>
  <si>
    <t>Fortalecer los proyectos orientados a mejorar la convivencia en la comunidad educativa y brindar atención psicosocial a estudiantes.</t>
  </si>
  <si>
    <t>Construcción, adecuación y operación de bibliotecas.</t>
  </si>
  <si>
    <t>Implementación y apoyo de modelos educativos flexibles</t>
  </si>
  <si>
    <t>Fortalecimiento del transporte escolar, especialmente en zonas rurales dispersas y atender a población vulnerable.</t>
  </si>
  <si>
    <t>Mejoramiento  de ambientes y dotación de restaurantes escolares con mayores deficiencias.</t>
  </si>
  <si>
    <t>Mejoramiento, ampliación y adecuación de infraestructura física de los establecimientos educativos</t>
  </si>
  <si>
    <t>Fortalecer  la atención a la diversidad y a la población con necesidades educativas especiales y talentos excepcionales.</t>
  </si>
  <si>
    <t>Fortalecimiento de las escuelas de formación musical.</t>
  </si>
  <si>
    <t xml:space="preserve">Fortalecer el proceso de modernización de la Secretaría de Educación Municipal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</si>
</sst>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&quot;$&quot;\ #,##0"/>
    <numFmt numFmtId="198" formatCode="#,##0.0000"/>
    <numFmt numFmtId="199" formatCode="_-* #,##0.0\ _€_-;\-* #,##0.0\ _€_-;_-* &quot;-&quot;??\ _€_-;_-@_-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vertical="center"/>
    </xf>
    <xf numFmtId="0" fontId="26" fillId="9" borderId="13" xfId="0" applyFont="1" applyFill="1" applyBorder="1" applyAlignment="1">
      <alignment vertical="center"/>
    </xf>
    <xf numFmtId="0" fontId="26" fillId="26" borderId="13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49" fontId="0" fillId="25" borderId="16" xfId="0" applyNumberFormat="1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8" borderId="19" xfId="0" applyFont="1" applyFill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25" borderId="20" xfId="0" applyFont="1" applyFill="1" applyBorder="1" applyAlignment="1">
      <alignment horizontal="center" vertical="center" wrapText="1"/>
    </xf>
    <xf numFmtId="0" fontId="7" fillId="26" borderId="25" xfId="0" applyFont="1" applyFill="1" applyBorder="1" applyAlignment="1">
      <alignment vertical="center" wrapText="1"/>
    </xf>
    <xf numFmtId="0" fontId="7" fillId="26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9" borderId="29" xfId="0" applyFont="1" applyFill="1" applyBorder="1" applyAlignment="1">
      <alignment vertical="center"/>
    </xf>
    <xf numFmtId="0" fontId="7" fillId="9" borderId="3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1" fontId="0" fillId="0" borderId="21" xfId="0" applyNumberFormat="1" applyFont="1" applyBorder="1" applyAlignment="1">
      <alignment horizontal="justify" vertical="center" wrapText="1"/>
    </xf>
    <xf numFmtId="1" fontId="0" fillId="0" borderId="22" xfId="0" applyNumberFormat="1" applyFont="1" applyBorder="1" applyAlignment="1">
      <alignment horizontal="justify" vertical="center" wrapText="1"/>
    </xf>
    <xf numFmtId="1" fontId="27" fillId="0" borderId="23" xfId="0" applyNumberFormat="1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199" fontId="4" fillId="0" borderId="22" xfId="48" applyNumberFormat="1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9" fillId="22" borderId="13" xfId="0" applyFont="1" applyFill="1" applyBorder="1" applyAlignment="1">
      <alignment vertical="center" wrapText="1"/>
    </xf>
    <xf numFmtId="0" fontId="29" fillId="22" borderId="28" xfId="0" applyFont="1" applyFill="1" applyBorder="1" applyAlignment="1">
      <alignment vertical="center" wrapText="1"/>
    </xf>
    <xf numFmtId="0" fontId="29" fillId="8" borderId="13" xfId="0" applyFont="1" applyFill="1" applyBorder="1" applyAlignment="1">
      <alignment vertical="center"/>
    </xf>
    <xf numFmtId="0" fontId="29" fillId="8" borderId="28" xfId="0" applyFont="1" applyFill="1" applyBorder="1" applyAlignment="1">
      <alignment vertical="center"/>
    </xf>
    <xf numFmtId="0" fontId="30" fillId="19" borderId="13" xfId="0" applyFont="1" applyFill="1" applyBorder="1" applyAlignment="1">
      <alignment vertical="center"/>
    </xf>
    <xf numFmtId="0" fontId="30" fillId="19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horizontal="justify" vertical="center" wrapText="1"/>
    </xf>
    <xf numFmtId="0" fontId="30" fillId="19" borderId="31" xfId="0" applyFont="1" applyFill="1" applyBorder="1" applyAlignment="1">
      <alignment vertical="center"/>
    </xf>
    <xf numFmtId="0" fontId="30" fillId="19" borderId="32" xfId="0" applyFont="1" applyFill="1" applyBorder="1" applyAlignment="1">
      <alignment vertical="center"/>
    </xf>
    <xf numFmtId="49" fontId="0" fillId="25" borderId="19" xfId="0" applyNumberFormat="1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0" fontId="6" fillId="0" borderId="10" xfId="53" applyFont="1" applyBorder="1" applyAlignment="1">
      <alignment horizontal="justify" vertical="center" wrapText="1"/>
      <protection/>
    </xf>
    <xf numFmtId="0" fontId="6" fillId="0" borderId="11" xfId="53" applyFont="1" applyBorder="1" applyAlignment="1">
      <alignment horizontal="justify" vertical="center" wrapText="1"/>
      <protection/>
    </xf>
    <xf numFmtId="0" fontId="32" fillId="0" borderId="34" xfId="53" applyFont="1" applyBorder="1" applyAlignment="1">
      <alignment horizontal="justify" vertical="center" wrapText="1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6" fillId="0" borderId="21" xfId="53" applyFont="1" applyBorder="1" applyAlignment="1">
      <alignment horizontal="justify" vertical="center" wrapText="1"/>
      <protection/>
    </xf>
    <xf numFmtId="0" fontId="6" fillId="0" borderId="22" xfId="53" applyFont="1" applyBorder="1" applyAlignment="1">
      <alignment horizontal="justify" vertical="center" wrapText="1"/>
      <protection/>
    </xf>
    <xf numFmtId="0" fontId="6" fillId="0" borderId="23" xfId="53" applyFont="1" applyBorder="1" applyAlignment="1">
      <alignment horizontal="justify" vertical="center" wrapText="1"/>
      <protection/>
    </xf>
    <xf numFmtId="2" fontId="0" fillId="0" borderId="22" xfId="53" applyNumberFormat="1" applyFont="1" applyBorder="1" applyAlignment="1">
      <alignment horizontal="justify" vertical="center" wrapText="1"/>
      <protection/>
    </xf>
    <xf numFmtId="2" fontId="27" fillId="0" borderId="22" xfId="53" applyNumberFormat="1" applyFont="1" applyBorder="1" applyAlignment="1">
      <alignment horizontal="justify" vertical="center" wrapText="1"/>
      <protection/>
    </xf>
    <xf numFmtId="2" fontId="0" fillId="0" borderId="23" xfId="53" applyNumberFormat="1" applyFont="1" applyBorder="1" applyAlignment="1">
      <alignment horizontal="justify" vertical="center" wrapText="1"/>
      <protection/>
    </xf>
    <xf numFmtId="0" fontId="26" fillId="9" borderId="28" xfId="0" applyFont="1" applyFill="1" applyBorder="1" applyAlignment="1">
      <alignment horizontal="left" vertical="center"/>
    </xf>
    <xf numFmtId="0" fontId="26" fillId="9" borderId="35" xfId="0" applyFont="1" applyFill="1" applyBorder="1" applyAlignment="1">
      <alignment horizontal="left" vertical="center"/>
    </xf>
    <xf numFmtId="0" fontId="0" fillId="0" borderId="11" xfId="54" applyFont="1" applyBorder="1" applyAlignment="1">
      <alignment horizontal="justify" vertical="center" wrapText="1"/>
      <protection/>
    </xf>
    <xf numFmtId="0" fontId="0" fillId="0" borderId="10" xfId="54" applyFont="1" applyBorder="1" applyAlignment="1">
      <alignment horizontal="justify" vertical="center" wrapText="1"/>
      <protection/>
    </xf>
    <xf numFmtId="0" fontId="0" fillId="0" borderId="34" xfId="54" applyFont="1" applyBorder="1" applyAlignment="1">
      <alignment horizontal="justify" vertical="center" wrapText="1"/>
      <protection/>
    </xf>
    <xf numFmtId="0" fontId="0" fillId="0" borderId="0" xfId="0" applyAlignment="1">
      <alignment horizontal="center"/>
    </xf>
    <xf numFmtId="0" fontId="0" fillId="0" borderId="21" xfId="54" applyFont="1" applyBorder="1" applyAlignment="1">
      <alignment horizontal="justify" vertical="center" wrapText="1"/>
      <protection/>
    </xf>
    <xf numFmtId="0" fontId="0" fillId="0" borderId="22" xfId="54" applyFont="1" applyBorder="1" applyAlignment="1">
      <alignment horizontal="justify" vertical="center" wrapText="1"/>
      <protection/>
    </xf>
    <xf numFmtId="0" fontId="27" fillId="0" borderId="22" xfId="54" applyFont="1" applyBorder="1" applyAlignment="1">
      <alignment horizontal="justify" vertical="center" wrapText="1"/>
      <protection/>
    </xf>
    <xf numFmtId="0" fontId="0" fillId="0" borderId="23" xfId="54" applyFont="1" applyBorder="1" applyAlignment="1">
      <alignment horizontal="justify" vertical="center" wrapText="1"/>
      <protection/>
    </xf>
    <xf numFmtId="0" fontId="7" fillId="2" borderId="13" xfId="55" applyFont="1" applyFill="1" applyBorder="1" applyAlignment="1">
      <alignment vertical="center"/>
      <protection/>
    </xf>
    <xf numFmtId="0" fontId="7" fillId="2" borderId="28" xfId="55" applyFont="1" applyFill="1" applyBorder="1" applyAlignment="1">
      <alignment vertical="center"/>
      <protection/>
    </xf>
    <xf numFmtId="0" fontId="33" fillId="9" borderId="13" xfId="54" applyFont="1" applyFill="1" applyBorder="1" applyAlignment="1">
      <alignment vertical="center"/>
      <protection/>
    </xf>
    <xf numFmtId="0" fontId="33" fillId="9" borderId="28" xfId="54" applyFont="1" applyFill="1" applyBorder="1" applyAlignment="1">
      <alignment vertical="center"/>
      <protection/>
    </xf>
    <xf numFmtId="3" fontId="0" fillId="0" borderId="21" xfId="54" applyNumberFormat="1" applyFont="1" applyBorder="1" applyAlignment="1">
      <alignment horizontal="justify" vertical="center" wrapText="1"/>
      <protection/>
    </xf>
    <xf numFmtId="3" fontId="0" fillId="0" borderId="22" xfId="54" applyNumberFormat="1" applyFont="1" applyBorder="1" applyAlignment="1">
      <alignment horizontal="justify" vertical="center" wrapText="1"/>
      <protection/>
    </xf>
    <xf numFmtId="3" fontId="27" fillId="0" borderId="23" xfId="54" applyNumberFormat="1" applyFont="1" applyBorder="1" applyAlignment="1">
      <alignment horizontal="justify" vertical="center" wrapText="1"/>
      <protection/>
    </xf>
    <xf numFmtId="0" fontId="26" fillId="2" borderId="28" xfId="0" applyFont="1" applyFill="1" applyBorder="1" applyAlignment="1">
      <alignment horizontal="left" vertical="center"/>
    </xf>
    <xf numFmtId="0" fontId="26" fillId="2" borderId="35" xfId="0" applyFont="1" applyFill="1" applyBorder="1" applyAlignment="1">
      <alignment horizontal="left" vertical="center"/>
    </xf>
    <xf numFmtId="0" fontId="26" fillId="9" borderId="13" xfId="0" applyFont="1" applyFill="1" applyBorder="1" applyAlignment="1">
      <alignment horizontal="left" vertical="center"/>
    </xf>
    <xf numFmtId="2" fontId="0" fillId="0" borderId="22" xfId="54" applyNumberFormat="1" applyFont="1" applyBorder="1" applyAlignment="1">
      <alignment horizontal="justify" vertical="center" wrapText="1"/>
      <protection/>
    </xf>
    <xf numFmtId="2" fontId="0" fillId="0" borderId="22" xfId="54" applyNumberFormat="1" applyFont="1" applyFill="1" applyBorder="1" applyAlignment="1">
      <alignment horizontal="justify" vertical="center" wrapText="1"/>
      <protection/>
    </xf>
    <xf numFmtId="2" fontId="0" fillId="0" borderId="23" xfId="54" applyNumberFormat="1" applyFont="1" applyBorder="1" applyAlignment="1">
      <alignment horizontal="justify" vertical="center" wrapText="1"/>
      <protection/>
    </xf>
    <xf numFmtId="0" fontId="0" fillId="0" borderId="21" xfId="53" applyFont="1" applyBorder="1" applyAlignment="1">
      <alignment horizontal="justify" vertical="center" wrapText="1"/>
      <protection/>
    </xf>
    <xf numFmtId="0" fontId="0" fillId="0" borderId="22" xfId="53" applyFont="1" applyBorder="1" applyAlignment="1">
      <alignment horizontal="justify" vertical="center" wrapText="1"/>
      <protection/>
    </xf>
    <xf numFmtId="0" fontId="0" fillId="0" borderId="23" xfId="53" applyFont="1" applyBorder="1" applyAlignment="1">
      <alignment horizontal="justify" vertical="center" wrapText="1"/>
      <protection/>
    </xf>
    <xf numFmtId="0" fontId="27" fillId="0" borderId="23" xfId="54" applyFont="1" applyBorder="1" applyAlignment="1">
      <alignment horizontal="justify" vertical="center" wrapText="1"/>
      <protection/>
    </xf>
    <xf numFmtId="0" fontId="27" fillId="0" borderId="21" xfId="54" applyFont="1" applyFill="1" applyBorder="1" applyAlignment="1">
      <alignment horizontal="justify" vertical="center" wrapText="1"/>
      <protection/>
    </xf>
    <xf numFmtId="0" fontId="27" fillId="0" borderId="22" xfId="54" applyFont="1" applyFill="1" applyBorder="1" applyAlignment="1">
      <alignment horizontal="justify" vertical="center" wrapText="1"/>
      <protection/>
    </xf>
    <xf numFmtId="0" fontId="0" fillId="0" borderId="22" xfId="54" applyFont="1" applyFill="1" applyBorder="1" applyAlignment="1">
      <alignment horizontal="justify" vertical="center" wrapText="1"/>
      <protection/>
    </xf>
    <xf numFmtId="0" fontId="27" fillId="0" borderId="2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/>
    </xf>
    <xf numFmtId="0" fontId="33" fillId="9" borderId="13" xfId="0" applyFont="1" applyFill="1" applyBorder="1" applyAlignment="1">
      <alignment vertical="center"/>
    </xf>
    <xf numFmtId="0" fontId="33" fillId="9" borderId="28" xfId="0" applyFont="1" applyFill="1" applyBorder="1" applyAlignment="1">
      <alignment vertical="center"/>
    </xf>
    <xf numFmtId="0" fontId="7" fillId="22" borderId="36" xfId="54" applyFont="1" applyFill="1" applyBorder="1" applyAlignment="1">
      <alignment horizontal="left" vertical="center" wrapText="1"/>
      <protection/>
    </xf>
    <xf numFmtId="0" fontId="7" fillId="22" borderId="0" xfId="54" applyFont="1" applyFill="1" applyBorder="1" applyAlignment="1">
      <alignment horizontal="left" vertical="center" wrapText="1"/>
      <protection/>
    </xf>
    <xf numFmtId="0" fontId="7" fillId="2" borderId="36" xfId="54" applyFont="1" applyFill="1" applyBorder="1" applyAlignment="1">
      <alignment horizontal="left" vertical="center"/>
      <protection/>
    </xf>
    <xf numFmtId="0" fontId="7" fillId="2" borderId="0" xfId="54" applyFont="1" applyFill="1" applyBorder="1" applyAlignment="1">
      <alignment horizontal="left" vertical="center"/>
      <protection/>
    </xf>
    <xf numFmtId="0" fontId="7" fillId="9" borderId="36" xfId="54" applyFont="1" applyFill="1" applyBorder="1" applyAlignment="1">
      <alignment horizontal="left" vertical="center"/>
      <protection/>
    </xf>
    <xf numFmtId="0" fontId="7" fillId="9" borderId="0" xfId="54" applyFont="1" applyFill="1" applyBorder="1" applyAlignment="1">
      <alignment horizontal="left" vertical="center"/>
      <protection/>
    </xf>
    <xf numFmtId="0" fontId="0" fillId="0" borderId="21" xfId="54" applyFont="1" applyFill="1" applyBorder="1" applyAlignment="1">
      <alignment horizontal="justify" vertical="center" wrapText="1"/>
      <protection/>
    </xf>
    <xf numFmtId="0" fontId="26" fillId="26" borderId="37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/>
    </xf>
    <xf numFmtId="0" fontId="7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0" fontId="6" fillId="0" borderId="22" xfId="0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23" xfId="0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6" fillId="0" borderId="4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7" fillId="25" borderId="17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0" fontId="26" fillId="26" borderId="31" xfId="0" applyFont="1" applyFill="1" applyBorder="1" applyAlignment="1">
      <alignment horizontal="left" vertical="center" wrapText="1"/>
    </xf>
    <xf numFmtId="0" fontId="26" fillId="26" borderId="32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3" fontId="0" fillId="0" borderId="18" xfId="0" applyNumberFormat="1" applyBorder="1" applyAlignment="1">
      <alignment horizontal="center" vertical="center"/>
    </xf>
    <xf numFmtId="0" fontId="27" fillId="0" borderId="22" xfId="54" applyFont="1" applyFill="1" applyBorder="1" applyAlignment="1">
      <alignment horizontal="justify" vertical="center" wrapText="1"/>
      <protection/>
    </xf>
    <xf numFmtId="0" fontId="0" fillId="0" borderId="22" xfId="54" applyFont="1" applyFill="1" applyBorder="1" applyAlignment="1">
      <alignment horizontal="justify" vertical="center" wrapText="1"/>
      <protection/>
    </xf>
    <xf numFmtId="0" fontId="0" fillId="0" borderId="23" xfId="54" applyFont="1" applyFill="1" applyBorder="1" applyAlignment="1">
      <alignment horizontal="justify" vertical="center" wrapText="1"/>
      <protection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7" fillId="0" borderId="22" xfId="54" applyFont="1" applyBorder="1" applyAlignment="1">
      <alignment horizontal="justify" vertical="center" wrapText="1"/>
      <protection/>
    </xf>
    <xf numFmtId="0" fontId="7" fillId="26" borderId="13" xfId="0" applyFont="1" applyFill="1" applyBorder="1" applyAlignment="1">
      <alignment horizontal="center" vertical="center" wrapText="1"/>
    </xf>
    <xf numFmtId="0" fontId="7" fillId="26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34" fillId="9" borderId="36" xfId="54" applyFont="1" applyFill="1" applyBorder="1" applyAlignment="1">
      <alignment horizontal="center" vertical="center"/>
      <protection/>
    </xf>
    <xf numFmtId="0" fontId="34" fillId="9" borderId="0" xfId="54" applyFont="1" applyFill="1" applyBorder="1" applyAlignment="1">
      <alignment horizontal="center" vertical="center"/>
      <protection/>
    </xf>
    <xf numFmtId="0" fontId="26" fillId="9" borderId="36" xfId="54" applyFont="1" applyFill="1" applyBorder="1" applyAlignment="1">
      <alignment horizontal="center" vertical="center"/>
      <protection/>
    </xf>
    <xf numFmtId="0" fontId="26" fillId="9" borderId="0" xfId="54" applyFont="1" applyFill="1" applyBorder="1" applyAlignment="1">
      <alignment horizontal="center" vertical="center"/>
      <protection/>
    </xf>
    <xf numFmtId="0" fontId="26" fillId="0" borderId="44" xfId="0" applyFont="1" applyBorder="1" applyAlignment="1">
      <alignment horizontal="center" vertical="center" wrapText="1"/>
    </xf>
    <xf numFmtId="3" fontId="26" fillId="0" borderId="45" xfId="0" applyNumberFormat="1" applyFont="1" applyBorder="1" applyAlignment="1">
      <alignment horizontal="center" vertical="center" wrapText="1"/>
    </xf>
    <xf numFmtId="3" fontId="26" fillId="0" borderId="46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26" fillId="9" borderId="47" xfId="0" applyFont="1" applyFill="1" applyBorder="1" applyAlignment="1">
      <alignment vertical="center"/>
    </xf>
    <xf numFmtId="0" fontId="26" fillId="9" borderId="32" xfId="0" applyFont="1" applyFill="1" applyBorder="1" applyAlignment="1">
      <alignment vertical="center"/>
    </xf>
    <xf numFmtId="0" fontId="0" fillId="0" borderId="3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center" wrapText="1"/>
    </xf>
    <xf numFmtId="49" fontId="7" fillId="25" borderId="16" xfId="0" applyNumberFormat="1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49" fontId="7" fillId="25" borderId="14" xfId="0" applyNumberFormat="1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justify" vertical="center" wrapText="1"/>
    </xf>
    <xf numFmtId="3" fontId="7" fillId="0" borderId="34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 wrapText="1"/>
    </xf>
    <xf numFmtId="0" fontId="7" fillId="9" borderId="47" xfId="0" applyFont="1" applyFill="1" applyBorder="1" applyAlignment="1">
      <alignment vertical="center"/>
    </xf>
    <xf numFmtId="0" fontId="7" fillId="9" borderId="32" xfId="0" applyFont="1" applyFill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2" fontId="0" fillId="0" borderId="21" xfId="53" applyNumberFormat="1" applyFont="1" applyBorder="1" applyAlignment="1">
      <alignment horizontal="justify" vertical="center" wrapText="1"/>
      <protection/>
    </xf>
    <xf numFmtId="0" fontId="7" fillId="25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 wrapText="1"/>
    </xf>
    <xf numFmtId="2" fontId="0" fillId="0" borderId="15" xfId="54" applyNumberFormat="1" applyFont="1" applyBorder="1" applyAlignment="1">
      <alignment horizontal="justify" vertical="center" wrapText="1"/>
      <protection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5867400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>
          <a:off x="58674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58674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Line 9"/>
        <xdr:cNvSpPr>
          <a:spLocks/>
        </xdr:cNvSpPr>
      </xdr:nvSpPr>
      <xdr:spPr>
        <a:xfrm>
          <a:off x="586740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" name="Line 11"/>
        <xdr:cNvSpPr>
          <a:spLocks/>
        </xdr:cNvSpPr>
      </xdr:nvSpPr>
      <xdr:spPr>
        <a:xfrm>
          <a:off x="58674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6" name="Line 13"/>
        <xdr:cNvSpPr>
          <a:spLocks/>
        </xdr:cNvSpPr>
      </xdr:nvSpPr>
      <xdr:spPr>
        <a:xfrm>
          <a:off x="58674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7" name="Line 14"/>
        <xdr:cNvSpPr>
          <a:spLocks/>
        </xdr:cNvSpPr>
      </xdr:nvSpPr>
      <xdr:spPr>
        <a:xfrm>
          <a:off x="58674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Line 15"/>
        <xdr:cNvSpPr>
          <a:spLocks/>
        </xdr:cNvSpPr>
      </xdr:nvSpPr>
      <xdr:spPr>
        <a:xfrm>
          <a:off x="586740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F50"/>
  <sheetViews>
    <sheetView zoomScale="75" zoomScaleNormal="75" zoomScaleSheetLayoutView="70" zoomScalePageLayoutView="0" workbookViewId="0" topLeftCell="A40">
      <selection activeCell="A32" sqref="A32"/>
    </sheetView>
  </sheetViews>
  <sheetFormatPr defaultColWidth="11.421875" defaultRowHeight="12.75"/>
  <cols>
    <col min="1" max="1" width="88.00390625" style="1" customWidth="1"/>
    <col min="2" max="2" width="16.8515625" style="1" bestFit="1" customWidth="1"/>
    <col min="3" max="5" width="16.57421875" style="1" bestFit="1" customWidth="1"/>
    <col min="6" max="16384" width="11.421875" style="1" customWidth="1"/>
  </cols>
  <sheetData>
    <row r="1" ht="15.75">
      <c r="A1" s="11" t="s">
        <v>291</v>
      </c>
    </row>
    <row r="2" spans="1:58" s="3" customFormat="1" ht="15.75">
      <c r="A2" s="9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s="3" customFormat="1" ht="15.75">
      <c r="A3" s="10" t="s">
        <v>283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4" customFormat="1" ht="26.25" thickBot="1">
      <c r="A5" s="13" t="s">
        <v>351</v>
      </c>
      <c r="B5" s="14" t="s">
        <v>292</v>
      </c>
      <c r="C5" s="14" t="s">
        <v>293</v>
      </c>
      <c r="D5" s="15" t="s">
        <v>294</v>
      </c>
      <c r="E5" s="16" t="s">
        <v>290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28.5">
      <c r="A6" s="17" t="s">
        <v>271</v>
      </c>
      <c r="B6" s="152">
        <v>300000000</v>
      </c>
      <c r="C6" s="152">
        <f>B6*1.05</f>
        <v>315000000</v>
      </c>
      <c r="D6" s="152">
        <f>C6*1.045</f>
        <v>329175000</v>
      </c>
      <c r="E6" s="152">
        <f>D6+C6+B6</f>
        <v>944175000</v>
      </c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28.5">
      <c r="A7" s="18" t="s">
        <v>284</v>
      </c>
      <c r="B7" s="153"/>
      <c r="C7" s="153"/>
      <c r="D7" s="153"/>
      <c r="E7" s="153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3" customFormat="1" ht="28.5">
      <c r="A8" s="18" t="s">
        <v>273</v>
      </c>
      <c r="B8" s="153"/>
      <c r="C8" s="153"/>
      <c r="D8" s="153"/>
      <c r="E8" s="153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3" customFormat="1" ht="28.5">
      <c r="A9" s="18" t="s">
        <v>285</v>
      </c>
      <c r="B9" s="153"/>
      <c r="C9" s="153"/>
      <c r="D9" s="153"/>
      <c r="E9" s="153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3" customFormat="1" ht="28.5">
      <c r="A10" s="18" t="s">
        <v>281</v>
      </c>
      <c r="B10" s="153"/>
      <c r="C10" s="153"/>
      <c r="D10" s="153"/>
      <c r="E10" s="153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3" customFormat="1" ht="28.5">
      <c r="A11" s="18" t="s">
        <v>274</v>
      </c>
      <c r="B11" s="153"/>
      <c r="C11" s="153"/>
      <c r="D11" s="153"/>
      <c r="E11" s="153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3" customFormat="1" ht="42.75">
      <c r="A12" s="18" t="s">
        <v>272</v>
      </c>
      <c r="B12" s="153"/>
      <c r="C12" s="153"/>
      <c r="D12" s="153"/>
      <c r="E12" s="153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3" customFormat="1" ht="28.5">
      <c r="A13" s="18" t="s">
        <v>286</v>
      </c>
      <c r="B13" s="153"/>
      <c r="C13" s="153"/>
      <c r="D13" s="153"/>
      <c r="E13" s="153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3" customFormat="1" ht="28.5">
      <c r="A14" s="18" t="s">
        <v>287</v>
      </c>
      <c r="B14" s="153"/>
      <c r="C14" s="153"/>
      <c r="D14" s="153"/>
      <c r="E14" s="153"/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3" customFormat="1" ht="14.25">
      <c r="A15" s="18" t="s">
        <v>288</v>
      </c>
      <c r="B15" s="153"/>
      <c r="C15" s="153"/>
      <c r="D15" s="153"/>
      <c r="E15" s="153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3" customFormat="1" ht="28.5">
      <c r="A16" s="18" t="s">
        <v>277</v>
      </c>
      <c r="B16" s="153"/>
      <c r="C16" s="153"/>
      <c r="D16" s="153"/>
      <c r="E16" s="153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3" customFormat="1" ht="28.5">
      <c r="A17" s="18" t="s">
        <v>278</v>
      </c>
      <c r="B17" s="153"/>
      <c r="C17" s="153"/>
      <c r="D17" s="153"/>
      <c r="E17" s="153"/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3" customFormat="1" ht="14.25">
      <c r="A18" s="18" t="s">
        <v>279</v>
      </c>
      <c r="B18" s="153"/>
      <c r="C18" s="153"/>
      <c r="D18" s="153"/>
      <c r="E18" s="153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s="3" customFormat="1" ht="28.5">
      <c r="A19" s="18" t="s">
        <v>280</v>
      </c>
      <c r="B19" s="153"/>
      <c r="C19" s="153"/>
      <c r="D19" s="153"/>
      <c r="E19" s="153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s="3" customFormat="1" ht="14.25">
      <c r="A20" s="18" t="s">
        <v>276</v>
      </c>
      <c r="B20" s="153"/>
      <c r="C20" s="153"/>
      <c r="D20" s="153"/>
      <c r="E20" s="153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" ht="14.25">
      <c r="A21" s="18" t="s">
        <v>289</v>
      </c>
      <c r="B21" s="153"/>
      <c r="C21" s="153"/>
      <c r="D21" s="153"/>
      <c r="E21" s="153"/>
    </row>
    <row r="22" spans="1:5" ht="28.5">
      <c r="A22" s="18" t="s">
        <v>275</v>
      </c>
      <c r="B22" s="154"/>
      <c r="C22" s="154"/>
      <c r="D22" s="154"/>
      <c r="E22" s="154"/>
    </row>
    <row r="24" ht="16.5" thickBot="1">
      <c r="A24" s="10" t="s">
        <v>299</v>
      </c>
    </row>
    <row r="25" spans="1:5" ht="26.25" thickBot="1">
      <c r="A25" s="13" t="s">
        <v>351</v>
      </c>
      <c r="B25" s="20" t="s">
        <v>292</v>
      </c>
      <c r="C25" s="20" t="s">
        <v>293</v>
      </c>
      <c r="D25" s="12" t="s">
        <v>294</v>
      </c>
      <c r="E25" s="21" t="s">
        <v>290</v>
      </c>
    </row>
    <row r="26" spans="1:5" ht="12.75">
      <c r="A26" s="22" t="s">
        <v>295</v>
      </c>
      <c r="B26" s="149">
        <v>150000000</v>
      </c>
      <c r="C26" s="149">
        <f>B26*1.05</f>
        <v>157500000</v>
      </c>
      <c r="D26" s="149">
        <f>C26*1.045</f>
        <v>164587500</v>
      </c>
      <c r="E26" s="145">
        <f>D26+C26+B26</f>
        <v>472087500</v>
      </c>
    </row>
    <row r="27" spans="1:5" ht="25.5">
      <c r="A27" s="23" t="s">
        <v>296</v>
      </c>
      <c r="B27" s="150"/>
      <c r="C27" s="150"/>
      <c r="D27" s="150"/>
      <c r="E27" s="146"/>
    </row>
    <row r="28" spans="1:5" ht="25.5">
      <c r="A28" s="23" t="s">
        <v>297</v>
      </c>
      <c r="B28" s="150"/>
      <c r="C28" s="150"/>
      <c r="D28" s="150"/>
      <c r="E28" s="146"/>
    </row>
    <row r="29" spans="1:5" ht="13.5" thickBot="1">
      <c r="A29" s="24" t="s">
        <v>298</v>
      </c>
      <c r="B29" s="155"/>
      <c r="C29" s="155"/>
      <c r="D29" s="155"/>
      <c r="E29" s="156"/>
    </row>
    <row r="31" ht="16.5" thickBot="1">
      <c r="A31" s="10" t="s">
        <v>316</v>
      </c>
    </row>
    <row r="32" spans="1:5" ht="26.25" thickBot="1">
      <c r="A32" s="13" t="s">
        <v>351</v>
      </c>
      <c r="B32" s="20" t="s">
        <v>292</v>
      </c>
      <c r="C32" s="20" t="s">
        <v>293</v>
      </c>
      <c r="D32" s="12" t="s">
        <v>294</v>
      </c>
      <c r="E32" s="21" t="s">
        <v>290</v>
      </c>
    </row>
    <row r="33" spans="1:5" ht="12.75">
      <c r="A33" s="22" t="s">
        <v>300</v>
      </c>
      <c r="B33" s="149">
        <v>3600000000</v>
      </c>
      <c r="C33" s="149">
        <f>1600000000*1.05</f>
        <v>1680000000</v>
      </c>
      <c r="D33" s="149">
        <f>C33*1.045</f>
        <v>1755599999.9999998</v>
      </c>
      <c r="E33" s="145">
        <f>D33+C33+B33</f>
        <v>7035600000</v>
      </c>
    </row>
    <row r="34" spans="1:5" ht="12.75">
      <c r="A34" s="23" t="s">
        <v>301</v>
      </c>
      <c r="B34" s="150"/>
      <c r="C34" s="150"/>
      <c r="D34" s="150"/>
      <c r="E34" s="146"/>
    </row>
    <row r="35" spans="1:5" ht="12.75">
      <c r="A35" s="23" t="s">
        <v>302</v>
      </c>
      <c r="B35" s="150"/>
      <c r="C35" s="150"/>
      <c r="D35" s="150"/>
      <c r="E35" s="146"/>
    </row>
    <row r="36" spans="1:5" ht="12">
      <c r="A36" s="148" t="s">
        <v>303</v>
      </c>
      <c r="B36" s="150"/>
      <c r="C36" s="150"/>
      <c r="D36" s="150"/>
      <c r="E36" s="146"/>
    </row>
    <row r="37" spans="1:5" ht="12">
      <c r="A37" s="148"/>
      <c r="B37" s="150"/>
      <c r="C37" s="150"/>
      <c r="D37" s="150"/>
      <c r="E37" s="146"/>
    </row>
    <row r="38" spans="1:5" ht="12.75">
      <c r="A38" s="23" t="s">
        <v>304</v>
      </c>
      <c r="B38" s="150"/>
      <c r="C38" s="150"/>
      <c r="D38" s="150"/>
      <c r="E38" s="146"/>
    </row>
    <row r="39" spans="1:5" ht="12.75">
      <c r="A39" s="23" t="s">
        <v>305</v>
      </c>
      <c r="B39" s="150"/>
      <c r="C39" s="150"/>
      <c r="D39" s="150"/>
      <c r="E39" s="146"/>
    </row>
    <row r="40" spans="1:5" ht="12.75">
      <c r="A40" s="23" t="s">
        <v>306</v>
      </c>
      <c r="B40" s="150"/>
      <c r="C40" s="150"/>
      <c r="D40" s="150"/>
      <c r="E40" s="146"/>
    </row>
    <row r="41" spans="1:5" ht="12.75">
      <c r="A41" s="23" t="s">
        <v>307</v>
      </c>
      <c r="B41" s="150"/>
      <c r="C41" s="150"/>
      <c r="D41" s="150"/>
      <c r="E41" s="146"/>
    </row>
    <row r="42" spans="1:5" ht="25.5">
      <c r="A42" s="23" t="s">
        <v>308</v>
      </c>
      <c r="B42" s="150"/>
      <c r="C42" s="150"/>
      <c r="D42" s="150"/>
      <c r="E42" s="146"/>
    </row>
    <row r="43" spans="1:5" ht="38.25">
      <c r="A43" s="25" t="s">
        <v>309</v>
      </c>
      <c r="B43" s="150"/>
      <c r="C43" s="150"/>
      <c r="D43" s="150"/>
      <c r="E43" s="146"/>
    </row>
    <row r="44" spans="1:5" ht="25.5">
      <c r="A44" s="25" t="s">
        <v>310</v>
      </c>
      <c r="B44" s="150"/>
      <c r="C44" s="150"/>
      <c r="D44" s="150"/>
      <c r="E44" s="146"/>
    </row>
    <row r="45" spans="1:5" ht="25.5">
      <c r="A45" s="25" t="s">
        <v>311</v>
      </c>
      <c r="B45" s="150"/>
      <c r="C45" s="150"/>
      <c r="D45" s="150"/>
      <c r="E45" s="146"/>
    </row>
    <row r="46" spans="1:5" ht="51" customHeight="1">
      <c r="A46" s="25" t="s">
        <v>312</v>
      </c>
      <c r="B46" s="150"/>
      <c r="C46" s="150"/>
      <c r="D46" s="150"/>
      <c r="E46" s="146"/>
    </row>
    <row r="47" spans="1:5" ht="12.75">
      <c r="A47" s="23" t="s">
        <v>313</v>
      </c>
      <c r="B47" s="150"/>
      <c r="C47" s="150"/>
      <c r="D47" s="150"/>
      <c r="E47" s="146"/>
    </row>
    <row r="48" spans="1:5" ht="12.75">
      <c r="A48" s="23" t="s">
        <v>314</v>
      </c>
      <c r="B48" s="150"/>
      <c r="C48" s="150"/>
      <c r="D48" s="150"/>
      <c r="E48" s="146"/>
    </row>
    <row r="49" spans="1:5" ht="12.75">
      <c r="A49" s="26" t="s">
        <v>315</v>
      </c>
      <c r="B49" s="151"/>
      <c r="C49" s="151"/>
      <c r="D49" s="151"/>
      <c r="E49" s="147"/>
    </row>
    <row r="50" spans="1:5" s="29" customFormat="1" ht="15.75">
      <c r="A50" s="27" t="s">
        <v>317</v>
      </c>
      <c r="B50" s="28">
        <f>B33+B26+B6</f>
        <v>4050000000</v>
      </c>
      <c r="C50" s="28">
        <f>C33+C26+C6</f>
        <v>2152500000</v>
      </c>
      <c r="D50" s="28">
        <f>D33+D26+D6</f>
        <v>2249362500</v>
      </c>
      <c r="E50" s="28">
        <f>E33+E26+E6</f>
        <v>8451862500</v>
      </c>
    </row>
  </sheetData>
  <sheetProtection/>
  <mergeCells count="13">
    <mergeCell ref="D26:D29"/>
    <mergeCell ref="E26:E29"/>
    <mergeCell ref="B6:B22"/>
    <mergeCell ref="E33:E49"/>
    <mergeCell ref="A36:A37"/>
    <mergeCell ref="B33:B49"/>
    <mergeCell ref="C6:C22"/>
    <mergeCell ref="D6:D22"/>
    <mergeCell ref="C33:C49"/>
    <mergeCell ref="D33:D49"/>
    <mergeCell ref="E6:E22"/>
    <mergeCell ref="B26:B29"/>
    <mergeCell ref="C26:C29"/>
  </mergeCells>
  <printOptions horizontalCentered="1"/>
  <pageMargins left="0.1968503937007874" right="0.1968503937007874" top="0.89" bottom="0.31496062992125984" header="0" footer="0"/>
  <pageSetup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70" zoomScaleNormal="70" workbookViewId="0" topLeftCell="A20">
      <selection activeCell="F33" sqref="F33:F38"/>
    </sheetView>
  </sheetViews>
  <sheetFormatPr defaultColWidth="11.421875" defaultRowHeight="12.75"/>
  <cols>
    <col min="1" max="1" width="64.8515625" style="0" customWidth="1"/>
    <col min="2" max="2" width="15.8515625" style="0" customWidth="1"/>
    <col min="3" max="3" width="15.7109375" style="0" customWidth="1"/>
    <col min="4" max="4" width="15.57421875" style="0" customWidth="1"/>
    <col min="5" max="5" width="15.8515625" style="0" customWidth="1"/>
    <col min="6" max="6" width="16.140625" style="0" customWidth="1"/>
    <col min="7" max="7" width="22.57421875" style="0" bestFit="1" customWidth="1"/>
  </cols>
  <sheetData>
    <row r="1" spans="1:4" ht="15.75">
      <c r="A1" s="157" t="s">
        <v>363</v>
      </c>
      <c r="B1" s="158"/>
      <c r="C1" s="158"/>
      <c r="D1" s="130"/>
    </row>
    <row r="2" spans="1:4" ht="15.75">
      <c r="A2" s="131" t="s">
        <v>318</v>
      </c>
      <c r="B2" s="106"/>
      <c r="C2" s="106"/>
      <c r="D2" s="107"/>
    </row>
    <row r="3" spans="1:4" ht="15.75">
      <c r="A3" s="108" t="s">
        <v>319</v>
      </c>
      <c r="B3" s="89"/>
      <c r="C3" s="89"/>
      <c r="D3" s="90"/>
    </row>
    <row r="4" ht="13.5" thickBot="1"/>
    <row r="5" spans="1:6" ht="26.25" thickBot="1">
      <c r="A5" s="13" t="s">
        <v>351</v>
      </c>
      <c r="B5" s="20" t="s">
        <v>107</v>
      </c>
      <c r="C5" s="20" t="s">
        <v>292</v>
      </c>
      <c r="D5" s="20" t="s">
        <v>293</v>
      </c>
      <c r="E5" s="12" t="s">
        <v>294</v>
      </c>
      <c r="F5" s="21" t="s">
        <v>290</v>
      </c>
    </row>
    <row r="6" spans="1:6" ht="38.25" customHeight="1">
      <c r="A6" s="22" t="s">
        <v>320</v>
      </c>
      <c r="B6" s="159"/>
      <c r="C6" s="159">
        <v>1957000000</v>
      </c>
      <c r="D6" s="159">
        <f>C6*1.05</f>
        <v>2054850000</v>
      </c>
      <c r="E6" s="159">
        <f>D6*1.045</f>
        <v>2147318249.9999998</v>
      </c>
      <c r="F6" s="162">
        <f>E6+D6+C6</f>
        <v>6159168250</v>
      </c>
    </row>
    <row r="7" spans="1:6" ht="25.5">
      <c r="A7" s="23" t="s">
        <v>321</v>
      </c>
      <c r="B7" s="160"/>
      <c r="C7" s="160"/>
      <c r="D7" s="160"/>
      <c r="E7" s="160"/>
      <c r="F7" s="163"/>
    </row>
    <row r="8" spans="1:6" ht="12.75">
      <c r="A8" s="23" t="s">
        <v>322</v>
      </c>
      <c r="B8" s="160"/>
      <c r="C8" s="160"/>
      <c r="D8" s="160"/>
      <c r="E8" s="160"/>
      <c r="F8" s="163"/>
    </row>
    <row r="9" spans="1:6" ht="25.5">
      <c r="A9" s="23" t="s">
        <v>323</v>
      </c>
      <c r="B9" s="160"/>
      <c r="C9" s="160"/>
      <c r="D9" s="160"/>
      <c r="E9" s="160"/>
      <c r="F9" s="163"/>
    </row>
    <row r="10" spans="1:6" ht="12.75">
      <c r="A10" s="23" t="s">
        <v>324</v>
      </c>
      <c r="B10" s="160"/>
      <c r="C10" s="160"/>
      <c r="D10" s="160"/>
      <c r="E10" s="160"/>
      <c r="F10" s="163"/>
    </row>
    <row r="11" spans="1:6" ht="38.25">
      <c r="A11" s="23" t="s">
        <v>325</v>
      </c>
      <c r="B11" s="160"/>
      <c r="C11" s="160"/>
      <c r="D11" s="160"/>
      <c r="E11" s="160"/>
      <c r="F11" s="163"/>
    </row>
    <row r="12" spans="1:6" ht="25.5">
      <c r="A12" s="23" t="s">
        <v>326</v>
      </c>
      <c r="B12" s="160"/>
      <c r="C12" s="160"/>
      <c r="D12" s="160"/>
      <c r="E12" s="160"/>
      <c r="F12" s="163"/>
    </row>
    <row r="13" spans="1:6" ht="25.5">
      <c r="A13" s="23" t="s">
        <v>327</v>
      </c>
      <c r="B13" s="160"/>
      <c r="C13" s="160"/>
      <c r="D13" s="160"/>
      <c r="E13" s="160"/>
      <c r="F13" s="163"/>
    </row>
    <row r="14" spans="1:6" ht="25.5">
      <c r="A14" s="23" t="s">
        <v>328</v>
      </c>
      <c r="B14" s="160"/>
      <c r="C14" s="160"/>
      <c r="D14" s="160"/>
      <c r="E14" s="160"/>
      <c r="F14" s="163"/>
    </row>
    <row r="15" spans="1:6" ht="25.5">
      <c r="A15" s="23" t="s">
        <v>329</v>
      </c>
      <c r="B15" s="160"/>
      <c r="C15" s="160"/>
      <c r="D15" s="160"/>
      <c r="E15" s="160"/>
      <c r="F15" s="163"/>
    </row>
    <row r="16" spans="1:6" ht="25.5">
      <c r="A16" s="23" t="s">
        <v>330</v>
      </c>
      <c r="B16" s="160"/>
      <c r="C16" s="160"/>
      <c r="D16" s="160"/>
      <c r="E16" s="160"/>
      <c r="F16" s="163"/>
    </row>
    <row r="17" spans="1:6" ht="25.5">
      <c r="A17" s="23" t="s">
        <v>331</v>
      </c>
      <c r="B17" s="160"/>
      <c r="C17" s="160"/>
      <c r="D17" s="160"/>
      <c r="E17" s="160"/>
      <c r="F17" s="163"/>
    </row>
    <row r="18" spans="1:6" ht="38.25">
      <c r="A18" s="23" t="s">
        <v>332</v>
      </c>
      <c r="B18" s="160"/>
      <c r="C18" s="160"/>
      <c r="D18" s="160"/>
      <c r="E18" s="160"/>
      <c r="F18" s="163"/>
    </row>
    <row r="19" spans="1:6" ht="51">
      <c r="A19" s="23" t="s">
        <v>333</v>
      </c>
      <c r="B19" s="160"/>
      <c r="C19" s="160"/>
      <c r="D19" s="160"/>
      <c r="E19" s="160"/>
      <c r="F19" s="163"/>
    </row>
    <row r="20" spans="1:6" ht="12.75">
      <c r="A20" s="23" t="s">
        <v>334</v>
      </c>
      <c r="B20" s="160"/>
      <c r="C20" s="160"/>
      <c r="D20" s="160"/>
      <c r="E20" s="160"/>
      <c r="F20" s="163"/>
    </row>
    <row r="21" spans="1:6" ht="25.5">
      <c r="A21" s="23" t="s">
        <v>335</v>
      </c>
      <c r="B21" s="160"/>
      <c r="C21" s="160"/>
      <c r="D21" s="160"/>
      <c r="E21" s="160"/>
      <c r="F21" s="163"/>
    </row>
    <row r="22" spans="1:6" ht="38.25">
      <c r="A22" s="23" t="s">
        <v>336</v>
      </c>
      <c r="B22" s="160"/>
      <c r="C22" s="160"/>
      <c r="D22" s="160"/>
      <c r="E22" s="160"/>
      <c r="F22" s="163"/>
    </row>
    <row r="23" spans="1:6" ht="25.5">
      <c r="A23" s="23" t="s">
        <v>337</v>
      </c>
      <c r="B23" s="160"/>
      <c r="C23" s="160"/>
      <c r="D23" s="160"/>
      <c r="E23" s="160"/>
      <c r="F23" s="163"/>
    </row>
    <row r="24" spans="1:6" ht="25.5">
      <c r="A24" s="23" t="s">
        <v>338</v>
      </c>
      <c r="B24" s="160"/>
      <c r="C24" s="160"/>
      <c r="D24" s="160"/>
      <c r="E24" s="160"/>
      <c r="F24" s="163"/>
    </row>
    <row r="25" spans="1:6" ht="38.25">
      <c r="A25" s="23" t="s">
        <v>339</v>
      </c>
      <c r="B25" s="160"/>
      <c r="C25" s="160"/>
      <c r="D25" s="160"/>
      <c r="E25" s="160"/>
      <c r="F25" s="163"/>
    </row>
    <row r="26" spans="1:6" ht="12.75">
      <c r="A26" s="23" t="s">
        <v>340</v>
      </c>
      <c r="B26" s="160"/>
      <c r="C26" s="160"/>
      <c r="D26" s="160"/>
      <c r="E26" s="160"/>
      <c r="F26" s="163"/>
    </row>
    <row r="27" spans="1:6" ht="12.75">
      <c r="A27" s="23" t="s">
        <v>341</v>
      </c>
      <c r="B27" s="160"/>
      <c r="C27" s="160"/>
      <c r="D27" s="160"/>
      <c r="E27" s="160"/>
      <c r="F27" s="163"/>
    </row>
    <row r="28" spans="1:6" ht="25.5">
      <c r="A28" s="23" t="s">
        <v>342</v>
      </c>
      <c r="B28" s="160"/>
      <c r="C28" s="160"/>
      <c r="D28" s="160"/>
      <c r="E28" s="160"/>
      <c r="F28" s="163"/>
    </row>
    <row r="29" spans="1:6" ht="26.25" thickBot="1">
      <c r="A29" s="24" t="s">
        <v>343</v>
      </c>
      <c r="B29" s="161"/>
      <c r="C29" s="161"/>
      <c r="D29" s="161"/>
      <c r="E29" s="161"/>
      <c r="F29" s="164"/>
    </row>
    <row r="31" spans="1:4" ht="16.5" thickBot="1">
      <c r="A31" s="191" t="s">
        <v>350</v>
      </c>
      <c r="B31" s="192"/>
      <c r="C31" s="192"/>
      <c r="D31" s="192"/>
    </row>
    <row r="32" spans="1:7" ht="26.25" thickBot="1">
      <c r="A32" s="13" t="s">
        <v>351</v>
      </c>
      <c r="B32" s="198" t="s">
        <v>107</v>
      </c>
      <c r="C32" s="198" t="s">
        <v>292</v>
      </c>
      <c r="D32" s="198" t="s">
        <v>293</v>
      </c>
      <c r="E32" s="199" t="s">
        <v>294</v>
      </c>
      <c r="F32" s="199" t="s">
        <v>290</v>
      </c>
      <c r="G32" s="144" t="s">
        <v>108</v>
      </c>
    </row>
    <row r="33" spans="1:7" ht="51">
      <c r="A33" s="195" t="s">
        <v>344</v>
      </c>
      <c r="B33" s="196"/>
      <c r="C33" s="196">
        <v>610000000</v>
      </c>
      <c r="D33" s="196">
        <f>C33*1.05</f>
        <v>640500000</v>
      </c>
      <c r="E33" s="196">
        <f>D33*1.045</f>
        <v>669322500</v>
      </c>
      <c r="F33" s="196">
        <f>E33+D33+C33</f>
        <v>1919822500</v>
      </c>
      <c r="G33" s="197" t="s">
        <v>109</v>
      </c>
    </row>
    <row r="34" spans="1:7" ht="51">
      <c r="A34" s="23" t="s">
        <v>345</v>
      </c>
      <c r="B34" s="165"/>
      <c r="C34" s="165"/>
      <c r="D34" s="165"/>
      <c r="E34" s="165"/>
      <c r="F34" s="165"/>
      <c r="G34" s="193" t="s">
        <v>110</v>
      </c>
    </row>
    <row r="35" spans="1:7" ht="51">
      <c r="A35" s="23" t="s">
        <v>346</v>
      </c>
      <c r="B35" s="165"/>
      <c r="C35" s="165"/>
      <c r="D35" s="165"/>
      <c r="E35" s="165"/>
      <c r="F35" s="165"/>
      <c r="G35" s="193" t="s">
        <v>109</v>
      </c>
    </row>
    <row r="36" spans="1:7" ht="25.5">
      <c r="A36" s="23" t="s">
        <v>347</v>
      </c>
      <c r="B36" s="165"/>
      <c r="C36" s="165"/>
      <c r="D36" s="165"/>
      <c r="E36" s="165"/>
      <c r="F36" s="165"/>
      <c r="G36" s="193" t="s">
        <v>111</v>
      </c>
    </row>
    <row r="37" spans="1:7" ht="51">
      <c r="A37" s="23" t="s">
        <v>348</v>
      </c>
      <c r="B37" s="165"/>
      <c r="C37" s="165"/>
      <c r="D37" s="165"/>
      <c r="E37" s="165"/>
      <c r="F37" s="165"/>
      <c r="G37" s="193" t="s">
        <v>109</v>
      </c>
    </row>
    <row r="38" spans="1:7" ht="39" thickBot="1">
      <c r="A38" s="24" t="s">
        <v>349</v>
      </c>
      <c r="B38" s="190"/>
      <c r="C38" s="190"/>
      <c r="D38" s="190"/>
      <c r="E38" s="190"/>
      <c r="F38" s="190"/>
      <c r="G38" s="194" t="s">
        <v>112</v>
      </c>
    </row>
    <row r="39" spans="1:7" ht="16.5" thickBot="1">
      <c r="A39" s="187" t="s">
        <v>317</v>
      </c>
      <c r="B39" s="188">
        <f>B33+B6</f>
        <v>0</v>
      </c>
      <c r="C39" s="188">
        <f>C33+C6</f>
        <v>2567000000</v>
      </c>
      <c r="D39" s="188">
        <f>D33+D6</f>
        <v>2695350000</v>
      </c>
      <c r="E39" s="188">
        <f>E33+E6</f>
        <v>2816640750</v>
      </c>
      <c r="F39" s="189">
        <f>F33+F6</f>
        <v>8078990750</v>
      </c>
      <c r="G39" s="189"/>
    </row>
  </sheetData>
  <mergeCells count="13">
    <mergeCell ref="B33:B38"/>
    <mergeCell ref="F6:F29"/>
    <mergeCell ref="C33:C38"/>
    <mergeCell ref="D33:D38"/>
    <mergeCell ref="E33:E38"/>
    <mergeCell ref="F33:F38"/>
    <mergeCell ref="C6:C29"/>
    <mergeCell ref="D6:D29"/>
    <mergeCell ref="A1:D1"/>
    <mergeCell ref="A2:D2"/>
    <mergeCell ref="A3:D3"/>
    <mergeCell ref="E6:E29"/>
    <mergeCell ref="B6:B2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="85" zoomScaleNormal="85" workbookViewId="0" topLeftCell="A1">
      <selection activeCell="G18" sqref="G18:G24"/>
    </sheetView>
  </sheetViews>
  <sheetFormatPr defaultColWidth="11.421875" defaultRowHeight="12.75"/>
  <cols>
    <col min="1" max="1" width="60.57421875" style="0" customWidth="1"/>
    <col min="2" max="3" width="19.421875" style="0" bestFit="1" customWidth="1"/>
    <col min="4" max="5" width="18.140625" style="0" bestFit="1" customWidth="1"/>
    <col min="6" max="6" width="19.421875" style="36" bestFit="1" customWidth="1"/>
    <col min="7" max="7" width="13.7109375" style="0" bestFit="1" customWidth="1"/>
  </cols>
  <sheetData>
    <row r="1" spans="1:4" ht="12.75">
      <c r="A1" s="38" t="s">
        <v>291</v>
      </c>
      <c r="B1" s="39"/>
      <c r="C1" s="39"/>
      <c r="D1" s="39"/>
    </row>
    <row r="2" spans="1:4" ht="12.75">
      <c r="A2" s="40" t="s">
        <v>352</v>
      </c>
      <c r="B2" s="41"/>
      <c r="C2" s="41"/>
      <c r="D2" s="41"/>
    </row>
    <row r="3" spans="1:4" ht="13.5" thickBot="1">
      <c r="A3" s="42" t="s">
        <v>353</v>
      </c>
      <c r="B3" s="43"/>
      <c r="C3" s="43"/>
      <c r="D3" s="43"/>
    </row>
    <row r="4" ht="13.5" thickBot="1"/>
    <row r="5" spans="1:7" s="36" customFormat="1" ht="26.25" thickBot="1">
      <c r="A5" s="7" t="s">
        <v>351</v>
      </c>
      <c r="B5" s="200" t="s">
        <v>107</v>
      </c>
      <c r="C5" s="200" t="s">
        <v>292</v>
      </c>
      <c r="D5" s="200" t="s">
        <v>293</v>
      </c>
      <c r="E5" s="201" t="s">
        <v>294</v>
      </c>
      <c r="F5" s="37" t="s">
        <v>290</v>
      </c>
      <c r="G5" s="37" t="s">
        <v>108</v>
      </c>
    </row>
    <row r="6" spans="1:7" ht="12.75">
      <c r="A6" s="22" t="s">
        <v>354</v>
      </c>
      <c r="B6" s="159"/>
      <c r="C6" s="159">
        <v>2500000000</v>
      </c>
      <c r="D6" s="159">
        <f>C6*1.05</f>
        <v>2625000000</v>
      </c>
      <c r="E6" s="159">
        <f>D6*1.045</f>
        <v>2743125000</v>
      </c>
      <c r="F6" s="203">
        <f>E6+D6+C6</f>
        <v>7868125000</v>
      </c>
      <c r="G6" s="204" t="s">
        <v>113</v>
      </c>
    </row>
    <row r="7" spans="1:7" ht="12.75">
      <c r="A7" s="35" t="s">
        <v>355</v>
      </c>
      <c r="B7" s="160"/>
      <c r="C7" s="160"/>
      <c r="D7" s="160"/>
      <c r="E7" s="160"/>
      <c r="F7" s="202"/>
      <c r="G7" s="205"/>
    </row>
    <row r="8" spans="1:7" ht="25.5">
      <c r="A8" s="35" t="s">
        <v>356</v>
      </c>
      <c r="B8" s="160"/>
      <c r="C8" s="160"/>
      <c r="D8" s="160"/>
      <c r="E8" s="160"/>
      <c r="F8" s="202"/>
      <c r="G8" s="205"/>
    </row>
    <row r="9" spans="1:7" ht="12.75">
      <c r="A9" s="206" t="s">
        <v>357</v>
      </c>
      <c r="B9" s="160"/>
      <c r="C9" s="160"/>
      <c r="D9" s="160"/>
      <c r="E9" s="160"/>
      <c r="F9" s="202"/>
      <c r="G9" s="205"/>
    </row>
    <row r="10" spans="1:7" ht="12.75">
      <c r="A10" s="206"/>
      <c r="B10" s="160"/>
      <c r="C10" s="160"/>
      <c r="D10" s="160"/>
      <c r="E10" s="160"/>
      <c r="F10" s="202"/>
      <c r="G10" s="205"/>
    </row>
    <row r="11" spans="1:7" ht="12.75">
      <c r="A11" s="23" t="s">
        <v>358</v>
      </c>
      <c r="B11" s="160"/>
      <c r="C11" s="160"/>
      <c r="D11" s="160"/>
      <c r="E11" s="160"/>
      <c r="F11" s="202"/>
      <c r="G11" s="205"/>
    </row>
    <row r="12" spans="1:7" ht="25.5">
      <c r="A12" s="23" t="s">
        <v>359</v>
      </c>
      <c r="B12" s="160"/>
      <c r="C12" s="160"/>
      <c r="D12" s="160"/>
      <c r="E12" s="160"/>
      <c r="F12" s="202"/>
      <c r="G12" s="205"/>
    </row>
    <row r="13" spans="1:7" ht="12.75">
      <c r="A13" s="23" t="s">
        <v>360</v>
      </c>
      <c r="B13" s="160"/>
      <c r="C13" s="160"/>
      <c r="D13" s="160"/>
      <c r="E13" s="160"/>
      <c r="F13" s="202"/>
      <c r="G13" s="205"/>
    </row>
    <row r="14" spans="1:7" ht="25.5">
      <c r="A14" s="23" t="s">
        <v>361</v>
      </c>
      <c r="B14" s="160"/>
      <c r="C14" s="160"/>
      <c r="D14" s="160"/>
      <c r="E14" s="160"/>
      <c r="F14" s="202"/>
      <c r="G14" s="205"/>
    </row>
    <row r="15" spans="1:7" ht="26.25" thickBot="1">
      <c r="A15" s="24" t="s">
        <v>362</v>
      </c>
      <c r="B15" s="161"/>
      <c r="C15" s="161"/>
      <c r="D15" s="161"/>
      <c r="E15" s="161"/>
      <c r="F15" s="207"/>
      <c r="G15" s="208"/>
    </row>
    <row r="17" spans="1:5" ht="13.5" thickBot="1">
      <c r="A17" s="209" t="s">
        <v>367</v>
      </c>
      <c r="B17" s="210"/>
      <c r="C17" s="210"/>
      <c r="D17" s="210"/>
      <c r="E17" s="36"/>
    </row>
    <row r="18" spans="1:7" ht="26.25" thickBot="1">
      <c r="A18" s="13" t="s">
        <v>351</v>
      </c>
      <c r="B18" s="14" t="s">
        <v>107</v>
      </c>
      <c r="C18" s="14" t="s">
        <v>292</v>
      </c>
      <c r="D18" s="14" t="s">
        <v>293</v>
      </c>
      <c r="E18" s="15" t="s">
        <v>294</v>
      </c>
      <c r="F18" s="199" t="s">
        <v>290</v>
      </c>
      <c r="G18" s="144" t="s">
        <v>108</v>
      </c>
    </row>
    <row r="19" spans="1:7" ht="25.5" customHeight="1">
      <c r="A19" s="195" t="s">
        <v>364</v>
      </c>
      <c r="B19" s="170"/>
      <c r="C19" s="170">
        <v>7014000000</v>
      </c>
      <c r="D19" s="170">
        <f>C19*1.05</f>
        <v>7364700000</v>
      </c>
      <c r="E19" s="170">
        <f>D19*1.045</f>
        <v>7696111499.999999</v>
      </c>
      <c r="F19" s="211">
        <f>E19+D19+C19</f>
        <v>22074811500</v>
      </c>
      <c r="G19" s="212" t="s">
        <v>114</v>
      </c>
    </row>
    <row r="20" spans="1:7" ht="25.5">
      <c r="A20" s="30" t="s">
        <v>365</v>
      </c>
      <c r="B20" s="160"/>
      <c r="C20" s="160"/>
      <c r="D20" s="160"/>
      <c r="E20" s="160"/>
      <c r="F20" s="202"/>
      <c r="G20" s="205"/>
    </row>
    <row r="21" spans="1:7" ht="25.5">
      <c r="A21" s="30" t="s">
        <v>366</v>
      </c>
      <c r="B21" s="160"/>
      <c r="C21" s="160"/>
      <c r="D21" s="160"/>
      <c r="E21" s="160"/>
      <c r="F21" s="202"/>
      <c r="G21" s="205"/>
    </row>
    <row r="22" spans="1:7" ht="12.75">
      <c r="A22" s="44" t="s">
        <v>368</v>
      </c>
      <c r="B22" s="160"/>
      <c r="C22" s="160"/>
      <c r="D22" s="160"/>
      <c r="E22" s="160"/>
      <c r="F22" s="202"/>
      <c r="G22" s="205"/>
    </row>
    <row r="23" spans="1:7" ht="12.75">
      <c r="A23" s="44" t="s">
        <v>369</v>
      </c>
      <c r="B23" s="160"/>
      <c r="C23" s="160"/>
      <c r="D23" s="160"/>
      <c r="E23" s="160"/>
      <c r="F23" s="202"/>
      <c r="G23" s="205"/>
    </row>
    <row r="24" spans="1:7" ht="13.5" thickBot="1">
      <c r="A24" s="45" t="s">
        <v>370</v>
      </c>
      <c r="B24" s="161"/>
      <c r="C24" s="161"/>
      <c r="D24" s="161"/>
      <c r="E24" s="161"/>
      <c r="F24" s="207"/>
      <c r="G24" s="208"/>
    </row>
    <row r="26" spans="1:5" ht="13.5" thickBot="1">
      <c r="A26" s="42" t="s">
        <v>371</v>
      </c>
      <c r="B26" s="43"/>
      <c r="C26" s="43"/>
      <c r="D26" s="43"/>
      <c r="E26" s="36"/>
    </row>
    <row r="27" spans="1:7" ht="26.25" thickBot="1">
      <c r="A27" s="7" t="s">
        <v>351</v>
      </c>
      <c r="B27" s="20" t="s">
        <v>107</v>
      </c>
      <c r="C27" s="20" t="s">
        <v>292</v>
      </c>
      <c r="D27" s="20" t="s">
        <v>293</v>
      </c>
      <c r="E27" s="12" t="s">
        <v>294</v>
      </c>
      <c r="F27" s="37" t="s">
        <v>290</v>
      </c>
      <c r="G27" s="37" t="s">
        <v>108</v>
      </c>
    </row>
    <row r="28" spans="1:7" ht="25.5" customHeight="1">
      <c r="A28" s="46" t="s">
        <v>372</v>
      </c>
      <c r="B28" s="159"/>
      <c r="C28" s="159">
        <v>100000000</v>
      </c>
      <c r="D28" s="159">
        <f>C28*1.05</f>
        <v>105000000</v>
      </c>
      <c r="E28" s="159">
        <f>D28*1.045</f>
        <v>109724999.99999999</v>
      </c>
      <c r="F28" s="203">
        <f>E28+D28+C28</f>
        <v>314725000</v>
      </c>
      <c r="G28" s="204" t="s">
        <v>111</v>
      </c>
    </row>
    <row r="29" spans="1:7" ht="25.5">
      <c r="A29" s="47" t="s">
        <v>373</v>
      </c>
      <c r="B29" s="160"/>
      <c r="C29" s="160"/>
      <c r="D29" s="160"/>
      <c r="E29" s="160"/>
      <c r="F29" s="202"/>
      <c r="G29" s="205"/>
    </row>
    <row r="30" spans="1:7" ht="51.75" thickBot="1">
      <c r="A30" s="48" t="s">
        <v>374</v>
      </c>
      <c r="B30" s="161"/>
      <c r="C30" s="161"/>
      <c r="D30" s="161"/>
      <c r="E30" s="161"/>
      <c r="F30" s="207"/>
      <c r="G30" s="208"/>
    </row>
    <row r="32" spans="1:5" ht="13.5" thickBot="1">
      <c r="A32" s="42" t="s">
        <v>375</v>
      </c>
      <c r="B32" s="43"/>
      <c r="C32" s="43"/>
      <c r="D32" s="43"/>
      <c r="E32" s="36"/>
    </row>
    <row r="33" spans="1:7" ht="26.25" thickBot="1">
      <c r="A33" s="7" t="s">
        <v>351</v>
      </c>
      <c r="B33" s="20" t="s">
        <v>107</v>
      </c>
      <c r="C33" s="20" t="s">
        <v>292</v>
      </c>
      <c r="D33" s="20" t="s">
        <v>293</v>
      </c>
      <c r="E33" s="12" t="s">
        <v>294</v>
      </c>
      <c r="F33" s="37" t="s">
        <v>290</v>
      </c>
      <c r="G33" s="37" t="s">
        <v>108</v>
      </c>
    </row>
    <row r="34" spans="1:7" ht="24" customHeight="1">
      <c r="A34" s="52" t="s">
        <v>376</v>
      </c>
      <c r="B34" s="159"/>
      <c r="C34" s="159">
        <v>91500000000</v>
      </c>
      <c r="D34" s="159">
        <v>58000000000</v>
      </c>
      <c r="E34" s="159">
        <v>50500000000</v>
      </c>
      <c r="F34" s="203">
        <f>E34+D34+C34</f>
        <v>200000000000</v>
      </c>
      <c r="G34" s="204" t="s">
        <v>115</v>
      </c>
    </row>
    <row r="35" spans="1:7" ht="24">
      <c r="A35" s="49" t="s">
        <v>377</v>
      </c>
      <c r="B35" s="160"/>
      <c r="C35" s="160"/>
      <c r="D35" s="160"/>
      <c r="E35" s="160"/>
      <c r="F35" s="202"/>
      <c r="G35" s="205"/>
    </row>
    <row r="36" spans="1:7" ht="24">
      <c r="A36" s="49" t="s">
        <v>378</v>
      </c>
      <c r="B36" s="160"/>
      <c r="C36" s="160"/>
      <c r="D36" s="160"/>
      <c r="E36" s="160"/>
      <c r="F36" s="202"/>
      <c r="G36" s="205"/>
    </row>
    <row r="37" spans="1:7" ht="24">
      <c r="A37" s="49" t="s">
        <v>379</v>
      </c>
      <c r="B37" s="160"/>
      <c r="C37" s="160"/>
      <c r="D37" s="160"/>
      <c r="E37" s="160"/>
      <c r="F37" s="202"/>
      <c r="G37" s="205"/>
    </row>
    <row r="38" spans="1:7" ht="24">
      <c r="A38" s="49" t="s">
        <v>380</v>
      </c>
      <c r="B38" s="160"/>
      <c r="C38" s="160"/>
      <c r="D38" s="160"/>
      <c r="E38" s="160"/>
      <c r="F38" s="202"/>
      <c r="G38" s="205"/>
    </row>
    <row r="39" spans="1:7" ht="24">
      <c r="A39" s="49" t="s">
        <v>381</v>
      </c>
      <c r="B39" s="160"/>
      <c r="C39" s="160"/>
      <c r="D39" s="160"/>
      <c r="E39" s="160"/>
      <c r="F39" s="202"/>
      <c r="G39" s="205"/>
    </row>
    <row r="40" spans="1:7" ht="12.75">
      <c r="A40" s="49" t="s">
        <v>382</v>
      </c>
      <c r="B40" s="160"/>
      <c r="C40" s="160"/>
      <c r="D40" s="160"/>
      <c r="E40" s="160"/>
      <c r="F40" s="202"/>
      <c r="G40" s="205"/>
    </row>
    <row r="41" spans="1:7" ht="60">
      <c r="A41" s="49" t="s">
        <v>383</v>
      </c>
      <c r="B41" s="160"/>
      <c r="C41" s="160"/>
      <c r="D41" s="160"/>
      <c r="E41" s="160"/>
      <c r="F41" s="202"/>
      <c r="G41" s="205"/>
    </row>
    <row r="42" spans="1:7" ht="12.75">
      <c r="A42" s="49" t="s">
        <v>384</v>
      </c>
      <c r="B42" s="160"/>
      <c r="C42" s="160"/>
      <c r="D42" s="160"/>
      <c r="E42" s="160"/>
      <c r="F42" s="202"/>
      <c r="G42" s="205"/>
    </row>
    <row r="43" spans="1:7" ht="24">
      <c r="A43" s="49" t="s">
        <v>385</v>
      </c>
      <c r="B43" s="160"/>
      <c r="C43" s="160"/>
      <c r="D43" s="160"/>
      <c r="E43" s="160"/>
      <c r="F43" s="202"/>
      <c r="G43" s="205"/>
    </row>
    <row r="44" spans="1:7" ht="24">
      <c r="A44" s="49" t="s">
        <v>386</v>
      </c>
      <c r="B44" s="160"/>
      <c r="C44" s="160"/>
      <c r="D44" s="160"/>
      <c r="E44" s="160"/>
      <c r="F44" s="202"/>
      <c r="G44" s="205"/>
    </row>
    <row r="45" spans="1:7" ht="24">
      <c r="A45" s="49" t="s">
        <v>387</v>
      </c>
      <c r="B45" s="160"/>
      <c r="C45" s="160"/>
      <c r="D45" s="160"/>
      <c r="E45" s="160"/>
      <c r="F45" s="202"/>
      <c r="G45" s="205"/>
    </row>
    <row r="46" spans="1:7" ht="12.75">
      <c r="A46" s="49" t="s">
        <v>388</v>
      </c>
      <c r="B46" s="160"/>
      <c r="C46" s="160"/>
      <c r="D46" s="160"/>
      <c r="E46" s="160"/>
      <c r="F46" s="202"/>
      <c r="G46" s="205"/>
    </row>
    <row r="47" spans="1:7" ht="24">
      <c r="A47" s="49" t="s">
        <v>389</v>
      </c>
      <c r="B47" s="160"/>
      <c r="C47" s="160"/>
      <c r="D47" s="160"/>
      <c r="E47" s="160"/>
      <c r="F47" s="202"/>
      <c r="G47" s="205"/>
    </row>
    <row r="48" spans="1:7" ht="24">
      <c r="A48" s="49" t="s">
        <v>390</v>
      </c>
      <c r="B48" s="160"/>
      <c r="C48" s="160"/>
      <c r="D48" s="160"/>
      <c r="E48" s="160"/>
      <c r="F48" s="202"/>
      <c r="G48" s="205"/>
    </row>
    <row r="49" spans="1:7" ht="12.75">
      <c r="A49" s="49" t="s">
        <v>391</v>
      </c>
      <c r="B49" s="160"/>
      <c r="C49" s="160"/>
      <c r="D49" s="160"/>
      <c r="E49" s="160"/>
      <c r="F49" s="202"/>
      <c r="G49" s="205"/>
    </row>
    <row r="50" spans="1:7" ht="24">
      <c r="A50" s="49" t="s">
        <v>392</v>
      </c>
      <c r="B50" s="160"/>
      <c r="C50" s="160"/>
      <c r="D50" s="160"/>
      <c r="E50" s="160"/>
      <c r="F50" s="202"/>
      <c r="G50" s="205"/>
    </row>
    <row r="51" spans="1:7" ht="36">
      <c r="A51" s="50" t="s">
        <v>393</v>
      </c>
      <c r="B51" s="160"/>
      <c r="C51" s="160"/>
      <c r="D51" s="160"/>
      <c r="E51" s="160"/>
      <c r="F51" s="202"/>
      <c r="G51" s="205"/>
    </row>
    <row r="52" spans="1:7" ht="24">
      <c r="A52" s="50" t="s">
        <v>394</v>
      </c>
      <c r="B52" s="160"/>
      <c r="C52" s="160"/>
      <c r="D52" s="160"/>
      <c r="E52" s="160"/>
      <c r="F52" s="202"/>
      <c r="G52" s="205"/>
    </row>
    <row r="53" spans="1:7" ht="24">
      <c r="A53" s="50" t="s">
        <v>395</v>
      </c>
      <c r="B53" s="160"/>
      <c r="C53" s="160"/>
      <c r="D53" s="160"/>
      <c r="E53" s="160"/>
      <c r="F53" s="202"/>
      <c r="G53" s="205"/>
    </row>
    <row r="54" spans="1:7" ht="24">
      <c r="A54" s="50" t="s">
        <v>396</v>
      </c>
      <c r="B54" s="160"/>
      <c r="C54" s="160"/>
      <c r="D54" s="160"/>
      <c r="E54" s="160"/>
      <c r="F54" s="202"/>
      <c r="G54" s="205"/>
    </row>
    <row r="55" spans="1:7" ht="24">
      <c r="A55" s="50" t="s">
        <v>397</v>
      </c>
      <c r="B55" s="160"/>
      <c r="C55" s="160"/>
      <c r="D55" s="160"/>
      <c r="E55" s="160"/>
      <c r="F55" s="202"/>
      <c r="G55" s="205"/>
    </row>
    <row r="56" spans="1:7" ht="12.75">
      <c r="A56" s="50" t="s">
        <v>398</v>
      </c>
      <c r="B56" s="160"/>
      <c r="C56" s="160"/>
      <c r="D56" s="160"/>
      <c r="E56" s="160"/>
      <c r="F56" s="202"/>
      <c r="G56" s="205"/>
    </row>
    <row r="57" spans="1:7" ht="24">
      <c r="A57" s="50" t="s">
        <v>399</v>
      </c>
      <c r="B57" s="160"/>
      <c r="C57" s="160"/>
      <c r="D57" s="160"/>
      <c r="E57" s="160"/>
      <c r="F57" s="202"/>
      <c r="G57" s="205"/>
    </row>
    <row r="58" spans="1:7" ht="24">
      <c r="A58" s="50" t="s">
        <v>400</v>
      </c>
      <c r="B58" s="160"/>
      <c r="C58" s="160"/>
      <c r="D58" s="160"/>
      <c r="E58" s="160"/>
      <c r="F58" s="202"/>
      <c r="G58" s="205"/>
    </row>
    <row r="59" spans="1:7" ht="12.75">
      <c r="A59" s="50" t="s">
        <v>401</v>
      </c>
      <c r="B59" s="160"/>
      <c r="C59" s="160"/>
      <c r="D59" s="160"/>
      <c r="E59" s="160"/>
      <c r="F59" s="202"/>
      <c r="G59" s="205"/>
    </row>
    <row r="60" spans="1:7" ht="24">
      <c r="A60" s="49" t="s">
        <v>402</v>
      </c>
      <c r="B60" s="160"/>
      <c r="C60" s="160"/>
      <c r="D60" s="160"/>
      <c r="E60" s="160"/>
      <c r="F60" s="202"/>
      <c r="G60" s="205"/>
    </row>
    <row r="61" spans="1:7" ht="24.75" thickBot="1">
      <c r="A61" s="51" t="s">
        <v>403</v>
      </c>
      <c r="B61" s="161"/>
      <c r="C61" s="161"/>
      <c r="D61" s="161"/>
      <c r="E61" s="161"/>
      <c r="F61" s="207"/>
      <c r="G61" s="208"/>
    </row>
    <row r="63" spans="1:5" ht="13.5" thickBot="1">
      <c r="A63" s="42" t="s">
        <v>404</v>
      </c>
      <c r="B63" s="43"/>
      <c r="C63" s="43"/>
      <c r="D63" s="43"/>
      <c r="E63" s="36"/>
    </row>
    <row r="64" spans="1:7" ht="26.25" thickBot="1">
      <c r="A64" s="7" t="s">
        <v>351</v>
      </c>
      <c r="B64" s="20" t="s">
        <v>107</v>
      </c>
      <c r="C64" s="20" t="s">
        <v>292</v>
      </c>
      <c r="D64" s="20" t="s">
        <v>293</v>
      </c>
      <c r="E64" s="12" t="s">
        <v>294</v>
      </c>
      <c r="F64" s="37" t="s">
        <v>290</v>
      </c>
      <c r="G64" s="37" t="s">
        <v>108</v>
      </c>
    </row>
    <row r="65" spans="1:7" ht="14.25" customHeight="1">
      <c r="A65" s="53" t="s">
        <v>405</v>
      </c>
      <c r="B65" s="159"/>
      <c r="C65" s="159">
        <v>3636000000</v>
      </c>
      <c r="D65" s="159">
        <f>C65*1.05</f>
        <v>3817800000</v>
      </c>
      <c r="E65" s="159">
        <v>3990000000</v>
      </c>
      <c r="F65" s="203">
        <f>E65+D65+C65</f>
        <v>11443800000</v>
      </c>
      <c r="G65" s="204" t="s">
        <v>116</v>
      </c>
    </row>
    <row r="66" spans="1:7" ht="28.5">
      <c r="A66" s="54" t="s">
        <v>406</v>
      </c>
      <c r="B66" s="160"/>
      <c r="C66" s="160"/>
      <c r="D66" s="160"/>
      <c r="E66" s="160"/>
      <c r="F66" s="202"/>
      <c r="G66" s="205"/>
    </row>
    <row r="67" spans="1:7" ht="28.5">
      <c r="A67" s="54" t="s">
        <v>407</v>
      </c>
      <c r="B67" s="160"/>
      <c r="C67" s="160"/>
      <c r="D67" s="160"/>
      <c r="E67" s="160"/>
      <c r="F67" s="202"/>
      <c r="G67" s="205"/>
    </row>
    <row r="68" spans="1:7" ht="14.25">
      <c r="A68" s="54" t="s">
        <v>408</v>
      </c>
      <c r="B68" s="160"/>
      <c r="C68" s="160"/>
      <c r="D68" s="160"/>
      <c r="E68" s="160"/>
      <c r="F68" s="202"/>
      <c r="G68" s="205"/>
    </row>
    <row r="69" spans="1:7" ht="28.5">
      <c r="A69" s="54" t="s">
        <v>409</v>
      </c>
      <c r="B69" s="160"/>
      <c r="C69" s="160"/>
      <c r="D69" s="160"/>
      <c r="E69" s="160"/>
      <c r="F69" s="202"/>
      <c r="G69" s="205"/>
    </row>
    <row r="70" spans="1:7" ht="28.5" customHeight="1">
      <c r="A70" s="55" t="s">
        <v>410</v>
      </c>
      <c r="B70" s="160"/>
      <c r="C70" s="160"/>
      <c r="D70" s="160"/>
      <c r="E70" s="160"/>
      <c r="F70" s="202"/>
      <c r="G70" s="205"/>
    </row>
    <row r="71" spans="1:7" ht="28.5">
      <c r="A71" s="54" t="s">
        <v>411</v>
      </c>
      <c r="B71" s="160"/>
      <c r="C71" s="160"/>
      <c r="D71" s="160"/>
      <c r="E71" s="160"/>
      <c r="F71" s="202"/>
      <c r="G71" s="205"/>
    </row>
    <row r="72" spans="1:7" ht="29.25" thickBot="1">
      <c r="A72" s="56" t="s">
        <v>412</v>
      </c>
      <c r="B72" s="161"/>
      <c r="C72" s="161"/>
      <c r="D72" s="161"/>
      <c r="E72" s="161"/>
      <c r="F72" s="207"/>
      <c r="G72" s="208"/>
    </row>
    <row r="74" spans="1:5" ht="13.5" thickBot="1">
      <c r="A74" s="42" t="s">
        <v>413</v>
      </c>
      <c r="B74" s="43"/>
      <c r="C74" s="43"/>
      <c r="D74" s="43"/>
      <c r="E74" s="36"/>
    </row>
    <row r="75" spans="1:7" ht="13.5" customHeight="1" thickBot="1">
      <c r="A75" s="7" t="s">
        <v>351</v>
      </c>
      <c r="B75" s="20" t="s">
        <v>107</v>
      </c>
      <c r="C75" s="20" t="s">
        <v>292</v>
      </c>
      <c r="D75" s="20" t="s">
        <v>293</v>
      </c>
      <c r="E75" s="12" t="s">
        <v>294</v>
      </c>
      <c r="F75" s="37" t="s">
        <v>290</v>
      </c>
      <c r="G75" s="37" t="s">
        <v>108</v>
      </c>
    </row>
    <row r="76" spans="1:7" ht="14.25" customHeight="1">
      <c r="A76" s="53" t="s">
        <v>414</v>
      </c>
      <c r="B76" s="159"/>
      <c r="C76" s="159">
        <v>1120000000</v>
      </c>
      <c r="D76" s="159">
        <f>C76*1.05</f>
        <v>1176000000</v>
      </c>
      <c r="E76" s="159">
        <f>D76*1.045</f>
        <v>1228920000</v>
      </c>
      <c r="F76" s="203">
        <f>E76+D76+C76</f>
        <v>3524920000</v>
      </c>
      <c r="G76" s="204" t="s">
        <v>117</v>
      </c>
    </row>
    <row r="77" spans="1:7" ht="42.75">
      <c r="A77" s="54" t="s">
        <v>415</v>
      </c>
      <c r="B77" s="160"/>
      <c r="C77" s="160"/>
      <c r="D77" s="160"/>
      <c r="E77" s="160"/>
      <c r="F77" s="202"/>
      <c r="G77" s="205"/>
    </row>
    <row r="78" spans="1:7" ht="14.25">
      <c r="A78" s="54" t="s">
        <v>416</v>
      </c>
      <c r="B78" s="160"/>
      <c r="C78" s="160"/>
      <c r="D78" s="160"/>
      <c r="E78" s="160"/>
      <c r="F78" s="202"/>
      <c r="G78" s="205"/>
    </row>
    <row r="79" spans="1:7" ht="28.5">
      <c r="A79" s="54" t="s">
        <v>417</v>
      </c>
      <c r="B79" s="160"/>
      <c r="C79" s="160"/>
      <c r="D79" s="160"/>
      <c r="E79" s="160"/>
      <c r="F79" s="202"/>
      <c r="G79" s="205"/>
    </row>
    <row r="80" spans="1:7" ht="14.25">
      <c r="A80" s="54" t="s">
        <v>418</v>
      </c>
      <c r="B80" s="160"/>
      <c r="C80" s="160"/>
      <c r="D80" s="160"/>
      <c r="E80" s="160"/>
      <c r="F80" s="202"/>
      <c r="G80" s="205"/>
    </row>
    <row r="81" spans="1:7" ht="28.5">
      <c r="A81" s="54" t="s">
        <v>419</v>
      </c>
      <c r="B81" s="160"/>
      <c r="C81" s="160"/>
      <c r="D81" s="160"/>
      <c r="E81" s="160"/>
      <c r="F81" s="202"/>
      <c r="G81" s="205"/>
    </row>
    <row r="82" spans="1:7" ht="28.5">
      <c r="A82" s="54" t="s">
        <v>420</v>
      </c>
      <c r="B82" s="160"/>
      <c r="C82" s="160"/>
      <c r="D82" s="160"/>
      <c r="E82" s="160"/>
      <c r="F82" s="202"/>
      <c r="G82" s="205"/>
    </row>
    <row r="83" spans="1:7" ht="28.5">
      <c r="A83" s="54" t="s">
        <v>421</v>
      </c>
      <c r="B83" s="160"/>
      <c r="C83" s="160"/>
      <c r="D83" s="160"/>
      <c r="E83" s="160"/>
      <c r="F83" s="202"/>
      <c r="G83" s="205"/>
    </row>
    <row r="84" spans="1:7" ht="42.75">
      <c r="A84" s="54" t="s">
        <v>422</v>
      </c>
      <c r="B84" s="160"/>
      <c r="C84" s="160"/>
      <c r="D84" s="160"/>
      <c r="E84" s="160"/>
      <c r="F84" s="202"/>
      <c r="G84" s="205"/>
    </row>
    <row r="85" spans="1:7" ht="29.25" thickBot="1">
      <c r="A85" s="57" t="s">
        <v>423</v>
      </c>
      <c r="B85" s="161"/>
      <c r="C85" s="161"/>
      <c r="D85" s="161"/>
      <c r="E85" s="161"/>
      <c r="F85" s="207"/>
      <c r="G85" s="208"/>
    </row>
    <row r="87" spans="1:5" ht="13.5" thickBot="1">
      <c r="A87" s="209" t="s">
        <v>424</v>
      </c>
      <c r="B87" s="210"/>
      <c r="C87" s="210"/>
      <c r="D87" s="210"/>
      <c r="E87" s="36"/>
    </row>
    <row r="88" spans="1:7" ht="26.25" thickBot="1">
      <c r="A88" s="13" t="s">
        <v>351</v>
      </c>
      <c r="B88" s="14" t="s">
        <v>107</v>
      </c>
      <c r="C88" s="14" t="s">
        <v>292</v>
      </c>
      <c r="D88" s="14" t="s">
        <v>293</v>
      </c>
      <c r="E88" s="15" t="s">
        <v>294</v>
      </c>
      <c r="F88" s="199" t="s">
        <v>290</v>
      </c>
      <c r="G88" s="144" t="s">
        <v>108</v>
      </c>
    </row>
    <row r="89" spans="1:7" ht="38.25">
      <c r="A89" s="195" t="s">
        <v>425</v>
      </c>
      <c r="B89" s="170"/>
      <c r="C89" s="170">
        <v>180000000</v>
      </c>
      <c r="D89" s="170">
        <f>C89*1.05</f>
        <v>189000000</v>
      </c>
      <c r="E89" s="170">
        <f>D89*1.045</f>
        <v>197505000</v>
      </c>
      <c r="F89" s="211">
        <f>E89+D89+C89</f>
        <v>566505000</v>
      </c>
      <c r="G89" s="212" t="s">
        <v>118</v>
      </c>
    </row>
    <row r="90" spans="1:7" ht="38.25" customHeight="1">
      <c r="A90" s="30" t="s">
        <v>426</v>
      </c>
      <c r="B90" s="160"/>
      <c r="C90" s="160"/>
      <c r="D90" s="160"/>
      <c r="E90" s="160"/>
      <c r="F90" s="202"/>
      <c r="G90" s="205"/>
    </row>
    <row r="91" spans="1:7" ht="38.25">
      <c r="A91" s="30" t="s">
        <v>427</v>
      </c>
      <c r="B91" s="160"/>
      <c r="C91" s="160"/>
      <c r="D91" s="160"/>
      <c r="E91" s="160"/>
      <c r="F91" s="202"/>
      <c r="G91" s="205"/>
    </row>
    <row r="92" spans="1:7" ht="25.5">
      <c r="A92" s="58" t="s">
        <v>428</v>
      </c>
      <c r="B92" s="160"/>
      <c r="C92" s="160"/>
      <c r="D92" s="160"/>
      <c r="E92" s="160"/>
      <c r="F92" s="202"/>
      <c r="G92" s="205"/>
    </row>
    <row r="93" spans="1:7" ht="12.75">
      <c r="A93" s="58" t="s">
        <v>429</v>
      </c>
      <c r="B93" s="160"/>
      <c r="C93" s="160"/>
      <c r="D93" s="160"/>
      <c r="E93" s="160"/>
      <c r="F93" s="202"/>
      <c r="G93" s="205"/>
    </row>
    <row r="94" spans="1:7" ht="25.5">
      <c r="A94" s="58" t="s">
        <v>430</v>
      </c>
      <c r="B94" s="160"/>
      <c r="C94" s="160"/>
      <c r="D94" s="160"/>
      <c r="E94" s="160"/>
      <c r="F94" s="202"/>
      <c r="G94" s="205"/>
    </row>
    <row r="95" spans="1:7" ht="26.25" thickBot="1">
      <c r="A95" s="59" t="s">
        <v>431</v>
      </c>
      <c r="B95" s="161"/>
      <c r="C95" s="161"/>
      <c r="D95" s="161"/>
      <c r="E95" s="161"/>
      <c r="F95" s="207"/>
      <c r="G95" s="208"/>
    </row>
    <row r="96" spans="1:6" ht="16.5" thickBot="1">
      <c r="A96" s="187" t="s">
        <v>317</v>
      </c>
      <c r="B96" s="188">
        <f>B89+B76+B65+B34+B28+B19+B6</f>
        <v>0</v>
      </c>
      <c r="C96" s="188">
        <f>C89+C76+C65+C34+C28+C19+C6</f>
        <v>106050000000</v>
      </c>
      <c r="D96" s="188">
        <f>D89+D76+D65+D34+D28+D19+D6</f>
        <v>73277500000</v>
      </c>
      <c r="E96" s="188">
        <f>E89+E76+E65+E34+E28+E19+E6</f>
        <v>66465386500</v>
      </c>
      <c r="F96" s="188">
        <f>F89+F76+F65+F34+F28+F19+F6</f>
        <v>245792886500</v>
      </c>
    </row>
  </sheetData>
  <mergeCells count="43">
    <mergeCell ref="B89:B95"/>
    <mergeCell ref="G6:G15"/>
    <mergeCell ref="G19:G24"/>
    <mergeCell ref="G28:G30"/>
    <mergeCell ref="G34:G61"/>
    <mergeCell ref="G65:G72"/>
    <mergeCell ref="G76:G85"/>
    <mergeCell ref="G89:G95"/>
    <mergeCell ref="B28:B30"/>
    <mergeCell ref="B34:B61"/>
    <mergeCell ref="B65:B72"/>
    <mergeCell ref="B76:B85"/>
    <mergeCell ref="C89:C95"/>
    <mergeCell ref="D89:D95"/>
    <mergeCell ref="E89:E95"/>
    <mergeCell ref="F89:F95"/>
    <mergeCell ref="F65:F72"/>
    <mergeCell ref="C76:C85"/>
    <mergeCell ref="D76:D85"/>
    <mergeCell ref="E76:E85"/>
    <mergeCell ref="F76:F85"/>
    <mergeCell ref="C65:C72"/>
    <mergeCell ref="D65:D72"/>
    <mergeCell ref="E65:E72"/>
    <mergeCell ref="F6:F15"/>
    <mergeCell ref="C34:C61"/>
    <mergeCell ref="D34:D61"/>
    <mergeCell ref="E34:E61"/>
    <mergeCell ref="F34:F61"/>
    <mergeCell ref="A9:A10"/>
    <mergeCell ref="C19:C24"/>
    <mergeCell ref="D19:D24"/>
    <mergeCell ref="E19:E24"/>
    <mergeCell ref="C6:C15"/>
    <mergeCell ref="D6:D15"/>
    <mergeCell ref="E6:E15"/>
    <mergeCell ref="B6:B15"/>
    <mergeCell ref="B19:B24"/>
    <mergeCell ref="F19:F24"/>
    <mergeCell ref="C28:C30"/>
    <mergeCell ref="D28:D30"/>
    <mergeCell ref="E28:E30"/>
    <mergeCell ref="F28:F3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"/>
  <sheetViews>
    <sheetView zoomScale="85" zoomScaleNormal="85" workbookViewId="0" topLeftCell="A124">
      <selection activeCell="F134" sqref="F134:F143"/>
    </sheetView>
  </sheetViews>
  <sheetFormatPr defaultColWidth="11.421875" defaultRowHeight="12.75"/>
  <cols>
    <col min="1" max="1" width="74.7109375" style="0" customWidth="1"/>
    <col min="2" max="5" width="19.421875" style="0" bestFit="1" customWidth="1"/>
    <col min="6" max="6" width="15.28125" style="0" customWidth="1"/>
  </cols>
  <sheetData>
    <row r="1" spans="1:3" ht="15">
      <c r="A1" s="60" t="s">
        <v>434</v>
      </c>
      <c r="B1" s="61"/>
      <c r="C1" s="61"/>
    </row>
    <row r="2" spans="1:3" ht="15">
      <c r="A2" s="62" t="s">
        <v>432</v>
      </c>
      <c r="B2" s="63"/>
      <c r="C2" s="63"/>
    </row>
    <row r="3" spans="1:3" ht="14.25">
      <c r="A3" s="64" t="s">
        <v>433</v>
      </c>
      <c r="B3" s="65"/>
      <c r="C3" s="65"/>
    </row>
    <row r="4" ht="13.5" thickBot="1"/>
    <row r="5" spans="1:5" ht="13.5" thickBot="1">
      <c r="A5" s="7" t="s">
        <v>351</v>
      </c>
      <c r="B5" s="20" t="s">
        <v>292</v>
      </c>
      <c r="C5" s="20" t="s">
        <v>293</v>
      </c>
      <c r="D5" s="12" t="s">
        <v>294</v>
      </c>
      <c r="E5" s="37" t="s">
        <v>290</v>
      </c>
    </row>
    <row r="6" spans="1:5" ht="38.25">
      <c r="A6" s="66" t="s">
        <v>435</v>
      </c>
      <c r="B6" s="159">
        <v>122415000000</v>
      </c>
      <c r="C6" s="159">
        <f>B6*1.05</f>
        <v>128535750000</v>
      </c>
      <c r="D6" s="159">
        <f>C6*1.045</f>
        <v>134319858749.99998</v>
      </c>
      <c r="E6" s="162">
        <f>D6+C6+B6</f>
        <v>385270608750</v>
      </c>
    </row>
    <row r="7" spans="1:5" ht="12.75">
      <c r="A7" s="67" t="s">
        <v>436</v>
      </c>
      <c r="B7" s="160"/>
      <c r="C7" s="160"/>
      <c r="D7" s="160"/>
      <c r="E7" s="163"/>
    </row>
    <row r="8" spans="1:5" ht="38.25">
      <c r="A8" s="67" t="s">
        <v>437</v>
      </c>
      <c r="B8" s="160"/>
      <c r="C8" s="160"/>
      <c r="D8" s="160"/>
      <c r="E8" s="163"/>
    </row>
    <row r="9" spans="1:5" ht="25.5">
      <c r="A9" s="68" t="s">
        <v>438</v>
      </c>
      <c r="B9" s="160"/>
      <c r="C9" s="160"/>
      <c r="D9" s="160"/>
      <c r="E9" s="163"/>
    </row>
    <row r="10" spans="1:5" ht="25.5">
      <c r="A10" s="68" t="s">
        <v>439</v>
      </c>
      <c r="B10" s="160"/>
      <c r="C10" s="160"/>
      <c r="D10" s="160"/>
      <c r="E10" s="163"/>
    </row>
    <row r="11" spans="1:5" ht="25.5">
      <c r="A11" s="67" t="s">
        <v>440</v>
      </c>
      <c r="B11" s="160"/>
      <c r="C11" s="160"/>
      <c r="D11" s="160"/>
      <c r="E11" s="163"/>
    </row>
    <row r="12" spans="1:5" ht="38.25">
      <c r="A12" s="67" t="s">
        <v>441</v>
      </c>
      <c r="B12" s="160"/>
      <c r="C12" s="160"/>
      <c r="D12" s="160"/>
      <c r="E12" s="163"/>
    </row>
    <row r="13" spans="1:5" ht="25.5">
      <c r="A13" s="67" t="s">
        <v>442</v>
      </c>
      <c r="B13" s="160"/>
      <c r="C13" s="160"/>
      <c r="D13" s="160"/>
      <c r="E13" s="163"/>
    </row>
    <row r="14" spans="1:5" ht="25.5">
      <c r="A14" s="67" t="s">
        <v>443</v>
      </c>
      <c r="B14" s="160"/>
      <c r="C14" s="160"/>
      <c r="D14" s="160"/>
      <c r="E14" s="163"/>
    </row>
    <row r="15" spans="1:5" ht="25.5">
      <c r="A15" s="67" t="s">
        <v>442</v>
      </c>
      <c r="B15" s="160"/>
      <c r="C15" s="160"/>
      <c r="D15" s="160"/>
      <c r="E15" s="163"/>
    </row>
    <row r="16" spans="1:5" ht="12.75">
      <c r="A16" s="67" t="s">
        <v>444</v>
      </c>
      <c r="B16" s="160"/>
      <c r="C16" s="160"/>
      <c r="D16" s="160"/>
      <c r="E16" s="163"/>
    </row>
    <row r="17" spans="1:5" ht="25.5">
      <c r="A17" s="67" t="s">
        <v>445</v>
      </c>
      <c r="B17" s="160"/>
      <c r="C17" s="160"/>
      <c r="D17" s="160"/>
      <c r="E17" s="163"/>
    </row>
    <row r="18" spans="1:5" ht="25.5">
      <c r="A18" s="67" t="s">
        <v>446</v>
      </c>
      <c r="B18" s="160"/>
      <c r="C18" s="160"/>
      <c r="D18" s="160"/>
      <c r="E18" s="163"/>
    </row>
    <row r="19" spans="1:5" ht="25.5">
      <c r="A19" s="67" t="s">
        <v>447</v>
      </c>
      <c r="B19" s="160"/>
      <c r="C19" s="160"/>
      <c r="D19" s="160"/>
      <c r="E19" s="163"/>
    </row>
    <row r="20" spans="1:5" ht="12.75">
      <c r="A20" s="67" t="s">
        <v>448</v>
      </c>
      <c r="B20" s="160"/>
      <c r="C20" s="160"/>
      <c r="D20" s="160"/>
      <c r="E20" s="163"/>
    </row>
    <row r="21" spans="1:5" ht="25.5">
      <c r="A21" s="67" t="s">
        <v>438</v>
      </c>
      <c r="B21" s="160"/>
      <c r="C21" s="160"/>
      <c r="D21" s="160"/>
      <c r="E21" s="163"/>
    </row>
    <row r="22" spans="1:5" ht="25.5">
      <c r="A22" s="67" t="s">
        <v>449</v>
      </c>
      <c r="B22" s="160"/>
      <c r="C22" s="160"/>
      <c r="D22" s="160"/>
      <c r="E22" s="163"/>
    </row>
    <row r="23" spans="1:5" ht="12.75">
      <c r="A23" s="67" t="s">
        <v>450</v>
      </c>
      <c r="B23" s="160"/>
      <c r="C23" s="160"/>
      <c r="D23" s="160"/>
      <c r="E23" s="163"/>
    </row>
    <row r="24" spans="1:5" ht="25.5">
      <c r="A24" s="67" t="s">
        <v>447</v>
      </c>
      <c r="B24" s="160"/>
      <c r="C24" s="160"/>
      <c r="D24" s="160"/>
      <c r="E24" s="163"/>
    </row>
    <row r="25" spans="1:5" ht="12.75">
      <c r="A25" s="67" t="s">
        <v>451</v>
      </c>
      <c r="B25" s="160"/>
      <c r="C25" s="160"/>
      <c r="D25" s="160"/>
      <c r="E25" s="163"/>
    </row>
    <row r="26" spans="1:5" ht="25.5">
      <c r="A26" s="67" t="s">
        <v>452</v>
      </c>
      <c r="B26" s="160"/>
      <c r="C26" s="160"/>
      <c r="D26" s="160"/>
      <c r="E26" s="163"/>
    </row>
    <row r="27" spans="1:5" ht="25.5">
      <c r="A27" s="67" t="s">
        <v>453</v>
      </c>
      <c r="B27" s="160"/>
      <c r="C27" s="160"/>
      <c r="D27" s="160"/>
      <c r="E27" s="163"/>
    </row>
    <row r="28" spans="1:5" ht="25.5">
      <c r="A28" s="67" t="s">
        <v>454</v>
      </c>
      <c r="B28" s="160"/>
      <c r="C28" s="160"/>
      <c r="D28" s="160"/>
      <c r="E28" s="163"/>
    </row>
    <row r="29" spans="1:5" ht="25.5">
      <c r="A29" s="67" t="s">
        <v>455</v>
      </c>
      <c r="B29" s="160"/>
      <c r="C29" s="160"/>
      <c r="D29" s="160"/>
      <c r="E29" s="163"/>
    </row>
    <row r="30" spans="1:5" ht="12.75">
      <c r="A30" s="67" t="s">
        <v>456</v>
      </c>
      <c r="B30" s="160"/>
      <c r="C30" s="160"/>
      <c r="D30" s="160"/>
      <c r="E30" s="163"/>
    </row>
    <row r="31" spans="1:5" ht="12.75">
      <c r="A31" s="169" t="s">
        <v>439</v>
      </c>
      <c r="B31" s="160"/>
      <c r="C31" s="160"/>
      <c r="D31" s="160"/>
      <c r="E31" s="163"/>
    </row>
    <row r="32" spans="1:5" ht="12.75">
      <c r="A32" s="169"/>
      <c r="B32" s="160"/>
      <c r="C32" s="160"/>
      <c r="D32" s="160"/>
      <c r="E32" s="163"/>
    </row>
    <row r="33" spans="1:5" ht="12.75">
      <c r="A33" s="67" t="s">
        <v>457</v>
      </c>
      <c r="B33" s="160"/>
      <c r="C33" s="160"/>
      <c r="D33" s="160"/>
      <c r="E33" s="163"/>
    </row>
    <row r="34" spans="1:5" ht="26.25" thickBot="1">
      <c r="A34" s="69" t="s">
        <v>0</v>
      </c>
      <c r="B34" s="161"/>
      <c r="C34" s="161"/>
      <c r="D34" s="161"/>
      <c r="E34" s="164"/>
    </row>
    <row r="36" spans="1:3" ht="14.25">
      <c r="A36" s="64" t="s">
        <v>3</v>
      </c>
      <c r="B36" s="65"/>
      <c r="C36" s="65"/>
    </row>
    <row r="37" spans="1:5" ht="13.5" thickBot="1">
      <c r="A37" s="19" t="s">
        <v>351</v>
      </c>
      <c r="B37" s="72" t="s">
        <v>292</v>
      </c>
      <c r="C37" s="72" t="s">
        <v>293</v>
      </c>
      <c r="D37" s="73" t="s">
        <v>294</v>
      </c>
      <c r="E37" s="74" t="s">
        <v>290</v>
      </c>
    </row>
    <row r="38" spans="1:5" ht="14.25">
      <c r="A38" s="53" t="s">
        <v>1</v>
      </c>
      <c r="B38" s="159">
        <v>53745000000</v>
      </c>
      <c r="C38" s="159">
        <f>B38*1.05</f>
        <v>56432250000</v>
      </c>
      <c r="D38" s="159">
        <f>C38*1.045</f>
        <v>58971701249.99999</v>
      </c>
      <c r="E38" s="162">
        <f>D38+C38+B38</f>
        <v>169148951250</v>
      </c>
    </row>
    <row r="39" spans="1:5" ht="15" thickBot="1">
      <c r="A39" s="57" t="s">
        <v>2</v>
      </c>
      <c r="B39" s="161"/>
      <c r="C39" s="161"/>
      <c r="D39" s="161"/>
      <c r="E39" s="164"/>
    </row>
    <row r="41" spans="1:3" ht="14.25">
      <c r="A41" s="64" t="s">
        <v>9</v>
      </c>
      <c r="B41" s="65"/>
      <c r="C41" s="65"/>
    </row>
    <row r="42" spans="1:5" ht="13.5" thickBot="1">
      <c r="A42" s="19" t="s">
        <v>351</v>
      </c>
      <c r="B42" s="72" t="s">
        <v>292</v>
      </c>
      <c r="C42" s="72" t="s">
        <v>293</v>
      </c>
      <c r="D42" s="73" t="s">
        <v>294</v>
      </c>
      <c r="E42" s="74" t="s">
        <v>290</v>
      </c>
    </row>
    <row r="43" spans="1:5" ht="12.75">
      <c r="A43" s="22" t="s">
        <v>4</v>
      </c>
      <c r="B43" s="159">
        <v>40917000000</v>
      </c>
      <c r="C43" s="159">
        <f>B43*1.05</f>
        <v>42962850000</v>
      </c>
      <c r="D43" s="159">
        <f>C43*1.045</f>
        <v>44896178250</v>
      </c>
      <c r="E43" s="162">
        <f>D43+C43+B43</f>
        <v>128776028250</v>
      </c>
    </row>
    <row r="44" spans="1:5" ht="25.5">
      <c r="A44" s="23" t="s">
        <v>5</v>
      </c>
      <c r="B44" s="160"/>
      <c r="C44" s="160"/>
      <c r="D44" s="160"/>
      <c r="E44" s="163"/>
    </row>
    <row r="45" spans="1:5" ht="12.75">
      <c r="A45" s="23" t="s">
        <v>6</v>
      </c>
      <c r="B45" s="160"/>
      <c r="C45" s="160"/>
      <c r="D45" s="160"/>
      <c r="E45" s="163"/>
    </row>
    <row r="46" spans="1:5" ht="12.75" customHeight="1">
      <c r="A46" s="23" t="s">
        <v>7</v>
      </c>
      <c r="B46" s="160"/>
      <c r="C46" s="160"/>
      <c r="D46" s="160"/>
      <c r="E46" s="163"/>
    </row>
    <row r="47" spans="1:5" ht="13.5" thickBot="1">
      <c r="A47" s="24" t="s">
        <v>8</v>
      </c>
      <c r="B47" s="161"/>
      <c r="C47" s="161"/>
      <c r="D47" s="161"/>
      <c r="E47" s="164"/>
    </row>
    <row r="49" spans="1:3" ht="15" thickBot="1">
      <c r="A49" s="70" t="s">
        <v>9</v>
      </c>
      <c r="B49" s="71"/>
      <c r="C49" s="71"/>
    </row>
    <row r="50" spans="1:5" ht="12.75">
      <c r="A50" s="75" t="s">
        <v>351</v>
      </c>
      <c r="B50" s="6" t="s">
        <v>292</v>
      </c>
      <c r="C50" s="6" t="s">
        <v>293</v>
      </c>
      <c r="D50" s="8" t="s">
        <v>294</v>
      </c>
      <c r="E50" s="76" t="s">
        <v>290</v>
      </c>
    </row>
    <row r="51" spans="1:5" ht="12.75">
      <c r="A51" s="30" t="s">
        <v>10</v>
      </c>
      <c r="B51" s="160">
        <v>2044000000</v>
      </c>
      <c r="C51" s="160">
        <f>B51*1.05</f>
        <v>2146200000</v>
      </c>
      <c r="D51" s="160">
        <f>C51*1.045</f>
        <v>2242779000</v>
      </c>
      <c r="E51" s="163">
        <f>D51+C51+B51</f>
        <v>6432979000</v>
      </c>
    </row>
    <row r="52" spans="1:5" ht="12.75">
      <c r="A52" s="30" t="s">
        <v>11</v>
      </c>
      <c r="B52" s="160"/>
      <c r="C52" s="160"/>
      <c r="D52" s="160"/>
      <c r="E52" s="163"/>
    </row>
    <row r="53" spans="1:5" ht="12.75">
      <c r="A53" s="30" t="s">
        <v>12</v>
      </c>
      <c r="B53" s="160"/>
      <c r="C53" s="160"/>
      <c r="D53" s="160"/>
      <c r="E53" s="163"/>
    </row>
    <row r="54" spans="1:5" ht="12.75">
      <c r="A54" s="30" t="s">
        <v>13</v>
      </c>
      <c r="B54" s="160"/>
      <c r="C54" s="160"/>
      <c r="D54" s="160"/>
      <c r="E54" s="163"/>
    </row>
    <row r="55" spans="1:5" ht="12.75">
      <c r="A55" s="30" t="s">
        <v>14</v>
      </c>
      <c r="B55" s="160"/>
      <c r="C55" s="160"/>
      <c r="D55" s="160"/>
      <c r="E55" s="163"/>
    </row>
    <row r="56" spans="1:5" ht="25.5">
      <c r="A56" s="30" t="s">
        <v>15</v>
      </c>
      <c r="B56" s="160"/>
      <c r="C56" s="160"/>
      <c r="D56" s="160"/>
      <c r="E56" s="163"/>
    </row>
    <row r="57" spans="1:5" ht="12.75">
      <c r="A57" s="30" t="s">
        <v>16</v>
      </c>
      <c r="B57" s="160"/>
      <c r="C57" s="160"/>
      <c r="D57" s="160"/>
      <c r="E57" s="163"/>
    </row>
    <row r="58" spans="1:5" ht="12.75">
      <c r="A58" s="30" t="s">
        <v>17</v>
      </c>
      <c r="B58" s="160"/>
      <c r="C58" s="160"/>
      <c r="D58" s="160"/>
      <c r="E58" s="163"/>
    </row>
    <row r="59" spans="1:5" ht="12.75">
      <c r="A59" s="30" t="s">
        <v>18</v>
      </c>
      <c r="B59" s="160"/>
      <c r="C59" s="160"/>
      <c r="D59" s="160"/>
      <c r="E59" s="163"/>
    </row>
    <row r="60" spans="1:5" ht="25.5">
      <c r="A60" s="30" t="s">
        <v>19</v>
      </c>
      <c r="B60" s="160"/>
      <c r="C60" s="160"/>
      <c r="D60" s="160"/>
      <c r="E60" s="163"/>
    </row>
    <row r="61" spans="1:5" ht="25.5">
      <c r="A61" s="30" t="s">
        <v>20</v>
      </c>
      <c r="B61" s="160"/>
      <c r="C61" s="160"/>
      <c r="D61" s="160"/>
      <c r="E61" s="163"/>
    </row>
    <row r="62" spans="1:5" ht="12.75">
      <c r="A62" s="30" t="s">
        <v>21</v>
      </c>
      <c r="B62" s="160"/>
      <c r="C62" s="160"/>
      <c r="D62" s="160"/>
      <c r="E62" s="163"/>
    </row>
    <row r="63" spans="1:5" ht="25.5">
      <c r="A63" s="30" t="s">
        <v>22</v>
      </c>
      <c r="B63" s="160"/>
      <c r="C63" s="160"/>
      <c r="D63" s="160"/>
      <c r="E63" s="163"/>
    </row>
    <row r="64" spans="1:5" ht="12.75">
      <c r="A64" s="30" t="s">
        <v>23</v>
      </c>
      <c r="B64" s="160"/>
      <c r="C64" s="160"/>
      <c r="D64" s="160"/>
      <c r="E64" s="163"/>
    </row>
    <row r="65" spans="1:5" ht="25.5">
      <c r="A65" s="30" t="s">
        <v>24</v>
      </c>
      <c r="B65" s="160"/>
      <c r="C65" s="160"/>
      <c r="D65" s="160"/>
      <c r="E65" s="163"/>
    </row>
    <row r="66" spans="1:5" ht="25.5">
      <c r="A66" s="30" t="s">
        <v>25</v>
      </c>
      <c r="B66" s="160"/>
      <c r="C66" s="160"/>
      <c r="D66" s="160"/>
      <c r="E66" s="163"/>
    </row>
    <row r="67" spans="1:5" ht="12.75">
      <c r="A67" s="30" t="s">
        <v>26</v>
      </c>
      <c r="B67" s="160"/>
      <c r="C67" s="160"/>
      <c r="D67" s="160"/>
      <c r="E67" s="163"/>
    </row>
    <row r="68" spans="1:5" ht="12.75">
      <c r="A68" s="168" t="s">
        <v>27</v>
      </c>
      <c r="B68" s="160"/>
      <c r="C68" s="160"/>
      <c r="D68" s="160"/>
      <c r="E68" s="163"/>
    </row>
    <row r="69" spans="1:5" ht="12.75">
      <c r="A69" s="168"/>
      <c r="B69" s="160"/>
      <c r="C69" s="160"/>
      <c r="D69" s="160"/>
      <c r="E69" s="163"/>
    </row>
    <row r="70" spans="1:5" ht="12.75">
      <c r="A70" s="23" t="s">
        <v>28</v>
      </c>
      <c r="B70" s="160"/>
      <c r="C70" s="160"/>
      <c r="D70" s="160"/>
      <c r="E70" s="163"/>
    </row>
    <row r="71" spans="1:5" ht="12.75">
      <c r="A71" s="23" t="s">
        <v>29</v>
      </c>
      <c r="B71" s="160"/>
      <c r="C71" s="160"/>
      <c r="D71" s="160"/>
      <c r="E71" s="163"/>
    </row>
    <row r="72" spans="1:5" ht="38.25">
      <c r="A72" s="23" t="s">
        <v>30</v>
      </c>
      <c r="B72" s="160"/>
      <c r="C72" s="160"/>
      <c r="D72" s="160"/>
      <c r="E72" s="163"/>
    </row>
    <row r="73" spans="1:5" ht="12.75">
      <c r="A73" s="30" t="s">
        <v>31</v>
      </c>
      <c r="B73" s="160"/>
      <c r="C73" s="160"/>
      <c r="D73" s="160"/>
      <c r="E73" s="163"/>
    </row>
    <row r="74" spans="1:5" ht="12.75">
      <c r="A74" s="23" t="s">
        <v>32</v>
      </c>
      <c r="B74" s="160"/>
      <c r="C74" s="160"/>
      <c r="D74" s="160"/>
      <c r="E74" s="163"/>
    </row>
    <row r="75" spans="1:5" ht="12.75">
      <c r="A75" s="23" t="s">
        <v>33</v>
      </c>
      <c r="B75" s="160"/>
      <c r="C75" s="160"/>
      <c r="D75" s="160"/>
      <c r="E75" s="163"/>
    </row>
    <row r="76" spans="1:5" ht="39" thickBot="1">
      <c r="A76" s="77" t="s">
        <v>30</v>
      </c>
      <c r="B76" s="161"/>
      <c r="C76" s="161"/>
      <c r="D76" s="161"/>
      <c r="E76" s="164"/>
    </row>
    <row r="78" spans="1:3" ht="15" thickBot="1">
      <c r="A78" s="70" t="s">
        <v>34</v>
      </c>
      <c r="B78" s="71"/>
      <c r="C78" s="71"/>
    </row>
    <row r="79" spans="1:5" ht="13.5" thickBot="1">
      <c r="A79" s="7" t="s">
        <v>351</v>
      </c>
      <c r="B79" s="20" t="s">
        <v>292</v>
      </c>
      <c r="C79" s="20" t="s">
        <v>293</v>
      </c>
      <c r="D79" s="12" t="s">
        <v>294</v>
      </c>
      <c r="E79" s="37" t="s">
        <v>290</v>
      </c>
    </row>
    <row r="80" spans="1:5" ht="25.5">
      <c r="A80" s="31" t="s">
        <v>35</v>
      </c>
      <c r="B80" s="159">
        <v>1100000000</v>
      </c>
      <c r="C80" s="159">
        <f>B80*1.05</f>
        <v>1155000000</v>
      </c>
      <c r="D80" s="159">
        <f>C80*1.045</f>
        <v>1206975000</v>
      </c>
      <c r="E80" s="162">
        <f>D80+C80+B80</f>
        <v>3461975000</v>
      </c>
    </row>
    <row r="81" spans="1:5" ht="38.25">
      <c r="A81" s="30" t="s">
        <v>36</v>
      </c>
      <c r="B81" s="160"/>
      <c r="C81" s="160"/>
      <c r="D81" s="160"/>
      <c r="E81" s="163"/>
    </row>
    <row r="82" spans="1:5" ht="25.5">
      <c r="A82" s="30" t="s">
        <v>37</v>
      </c>
      <c r="B82" s="160"/>
      <c r="C82" s="160"/>
      <c r="D82" s="160"/>
      <c r="E82" s="163"/>
    </row>
    <row r="83" spans="1:5" ht="25.5">
      <c r="A83" s="30" t="s">
        <v>38</v>
      </c>
      <c r="B83" s="160"/>
      <c r="C83" s="160"/>
      <c r="D83" s="160"/>
      <c r="E83" s="163"/>
    </row>
    <row r="84" spans="1:5" ht="25.5">
      <c r="A84" s="58" t="s">
        <v>39</v>
      </c>
      <c r="B84" s="160"/>
      <c r="C84" s="160"/>
      <c r="D84" s="160"/>
      <c r="E84" s="163"/>
    </row>
    <row r="85" spans="1:5" ht="25.5">
      <c r="A85" s="30" t="s">
        <v>40</v>
      </c>
      <c r="B85" s="160"/>
      <c r="C85" s="160"/>
      <c r="D85" s="160"/>
      <c r="E85" s="163"/>
    </row>
    <row r="86" spans="1:5" ht="25.5">
      <c r="A86" s="30" t="s">
        <v>41</v>
      </c>
      <c r="B86" s="160"/>
      <c r="C86" s="160"/>
      <c r="D86" s="160"/>
      <c r="E86" s="163"/>
    </row>
    <row r="87" spans="1:5" ht="25.5">
      <c r="A87" s="30" t="s">
        <v>42</v>
      </c>
      <c r="B87" s="160"/>
      <c r="C87" s="160"/>
      <c r="D87" s="160"/>
      <c r="E87" s="163"/>
    </row>
    <row r="88" spans="1:5" ht="51">
      <c r="A88" s="58" t="s">
        <v>43</v>
      </c>
      <c r="B88" s="160"/>
      <c r="C88" s="160"/>
      <c r="D88" s="160"/>
      <c r="E88" s="163"/>
    </row>
    <row r="89" spans="1:5" ht="25.5">
      <c r="A89" s="58" t="s">
        <v>44</v>
      </c>
      <c r="B89" s="160"/>
      <c r="C89" s="160"/>
      <c r="D89" s="160"/>
      <c r="E89" s="163"/>
    </row>
    <row r="90" spans="1:5" ht="12.75">
      <c r="A90" s="58" t="s">
        <v>45</v>
      </c>
      <c r="B90" s="160"/>
      <c r="C90" s="160"/>
      <c r="D90" s="160"/>
      <c r="E90" s="163"/>
    </row>
    <row r="91" spans="1:5" ht="25.5">
      <c r="A91" s="58" t="s">
        <v>46</v>
      </c>
      <c r="B91" s="160"/>
      <c r="C91" s="160"/>
      <c r="D91" s="160"/>
      <c r="E91" s="163"/>
    </row>
    <row r="92" spans="1:5" ht="25.5">
      <c r="A92" s="58" t="s">
        <v>47</v>
      </c>
      <c r="B92" s="160"/>
      <c r="C92" s="160"/>
      <c r="D92" s="160"/>
      <c r="E92" s="163"/>
    </row>
    <row r="93" spans="1:5" ht="12.75">
      <c r="A93" s="30" t="s">
        <v>48</v>
      </c>
      <c r="B93" s="160"/>
      <c r="C93" s="160"/>
      <c r="D93" s="160"/>
      <c r="E93" s="163"/>
    </row>
    <row r="94" spans="1:5" ht="38.25">
      <c r="A94" s="30" t="s">
        <v>49</v>
      </c>
      <c r="B94" s="160"/>
      <c r="C94" s="160"/>
      <c r="D94" s="160"/>
      <c r="E94" s="163"/>
    </row>
    <row r="95" spans="1:5" ht="26.25" thickBot="1">
      <c r="A95" s="77" t="s">
        <v>50</v>
      </c>
      <c r="B95" s="161"/>
      <c r="C95" s="161"/>
      <c r="D95" s="161"/>
      <c r="E95" s="164"/>
    </row>
    <row r="97" spans="1:3" ht="15" thickBot="1">
      <c r="A97" s="70" t="s">
        <v>51</v>
      </c>
      <c r="B97" s="71"/>
      <c r="C97" s="71"/>
    </row>
    <row r="98" spans="1:5" ht="12.75">
      <c r="A98" s="7" t="s">
        <v>351</v>
      </c>
      <c r="B98" s="20" t="s">
        <v>292</v>
      </c>
      <c r="C98" s="20" t="s">
        <v>293</v>
      </c>
      <c r="D98" s="12" t="s">
        <v>294</v>
      </c>
      <c r="E98" s="37" t="s">
        <v>290</v>
      </c>
    </row>
    <row r="99" spans="1:5" ht="15">
      <c r="A99" s="5" t="s">
        <v>52</v>
      </c>
      <c r="B99" s="160">
        <v>1610000000</v>
      </c>
      <c r="C99" s="160">
        <v>1150000000</v>
      </c>
      <c r="D99" s="160">
        <f>C99*1.045</f>
        <v>1201750000</v>
      </c>
      <c r="E99" s="160">
        <f>D99+C99+B99</f>
        <v>3961750000</v>
      </c>
    </row>
    <row r="100" spans="1:5" ht="30">
      <c r="A100" s="5" t="s">
        <v>53</v>
      </c>
      <c r="B100" s="160"/>
      <c r="C100" s="160"/>
      <c r="D100" s="160"/>
      <c r="E100" s="160"/>
    </row>
    <row r="101" spans="1:5" ht="30">
      <c r="A101" s="78" t="s">
        <v>54</v>
      </c>
      <c r="B101" s="160"/>
      <c r="C101" s="160"/>
      <c r="D101" s="160"/>
      <c r="E101" s="160"/>
    </row>
    <row r="102" spans="1:5" ht="30">
      <c r="A102" s="78" t="s">
        <v>55</v>
      </c>
      <c r="B102" s="160"/>
      <c r="C102" s="160"/>
      <c r="D102" s="160"/>
      <c r="E102" s="160"/>
    </row>
    <row r="103" spans="1:5" ht="30">
      <c r="A103" s="78" t="s">
        <v>56</v>
      </c>
      <c r="B103" s="160"/>
      <c r="C103" s="160"/>
      <c r="D103" s="160"/>
      <c r="E103" s="160"/>
    </row>
    <row r="104" spans="1:5" ht="15">
      <c r="A104" s="78" t="s">
        <v>57</v>
      </c>
      <c r="B104" s="160"/>
      <c r="C104" s="160"/>
      <c r="D104" s="160"/>
      <c r="E104" s="160"/>
    </row>
    <row r="105" spans="1:5" ht="15">
      <c r="A105" s="5" t="s">
        <v>58</v>
      </c>
      <c r="B105" s="160"/>
      <c r="C105" s="160"/>
      <c r="D105" s="160"/>
      <c r="E105" s="160"/>
    </row>
    <row r="106" spans="1:5" ht="30">
      <c r="A106" s="5" t="s">
        <v>59</v>
      </c>
      <c r="B106" s="160"/>
      <c r="C106" s="160"/>
      <c r="D106" s="160"/>
      <c r="E106" s="160"/>
    </row>
    <row r="107" spans="1:5" ht="60">
      <c r="A107" s="5" t="s">
        <v>60</v>
      </c>
      <c r="B107" s="160"/>
      <c r="C107" s="160"/>
      <c r="D107" s="160"/>
      <c r="E107" s="160"/>
    </row>
    <row r="108" spans="1:5" ht="30">
      <c r="A108" s="5" t="s">
        <v>61</v>
      </c>
      <c r="B108" s="160"/>
      <c r="C108" s="160"/>
      <c r="D108" s="160"/>
      <c r="E108" s="160"/>
    </row>
    <row r="109" spans="1:5" ht="12.75" customHeight="1">
      <c r="A109" s="5" t="s">
        <v>62</v>
      </c>
      <c r="B109" s="160"/>
      <c r="C109" s="160"/>
      <c r="D109" s="160"/>
      <c r="E109" s="160"/>
    </row>
    <row r="110" spans="1:5" ht="45">
      <c r="A110" s="5" t="s">
        <v>63</v>
      </c>
      <c r="B110" s="160"/>
      <c r="C110" s="160"/>
      <c r="D110" s="160"/>
      <c r="E110" s="160"/>
    </row>
    <row r="111" spans="1:5" ht="45">
      <c r="A111" s="5" t="s">
        <v>64</v>
      </c>
      <c r="B111" s="160"/>
      <c r="C111" s="160"/>
      <c r="D111" s="160"/>
      <c r="E111" s="160"/>
    </row>
    <row r="113" spans="1:3" ht="15" thickBot="1">
      <c r="A113" s="70" t="s">
        <v>65</v>
      </c>
      <c r="B113" s="71"/>
      <c r="C113" s="71"/>
    </row>
    <row r="114" spans="1:5" ht="13.5" thickBot="1">
      <c r="A114" s="7" t="s">
        <v>351</v>
      </c>
      <c r="B114" s="20" t="s">
        <v>292</v>
      </c>
      <c r="C114" s="20" t="s">
        <v>293</v>
      </c>
      <c r="D114" s="12" t="s">
        <v>294</v>
      </c>
      <c r="E114" s="37" t="s">
        <v>290</v>
      </c>
    </row>
    <row r="115" spans="1:5" ht="12.75" customHeight="1">
      <c r="A115" s="80" t="s">
        <v>66</v>
      </c>
      <c r="B115" s="166">
        <v>150000000</v>
      </c>
      <c r="C115" s="166">
        <f>B115*1.05</f>
        <v>157500000</v>
      </c>
      <c r="D115" s="166">
        <v>165000000</v>
      </c>
      <c r="E115" s="166">
        <f>D115+C115+B115</f>
        <v>472500000</v>
      </c>
    </row>
    <row r="116" spans="1:5" ht="30">
      <c r="A116" s="79" t="s">
        <v>67</v>
      </c>
      <c r="B116" s="167"/>
      <c r="C116" s="167"/>
      <c r="D116" s="167"/>
      <c r="E116" s="167"/>
    </row>
    <row r="117" spans="1:5" ht="30">
      <c r="A117" s="79" t="s">
        <v>68</v>
      </c>
      <c r="B117" s="167"/>
      <c r="C117" s="167"/>
      <c r="D117" s="167"/>
      <c r="E117" s="167"/>
    </row>
    <row r="118" spans="1:5" ht="45">
      <c r="A118" s="79" t="s">
        <v>69</v>
      </c>
      <c r="B118" s="167"/>
      <c r="C118" s="167"/>
      <c r="D118" s="167"/>
      <c r="E118" s="167"/>
    </row>
    <row r="119" spans="1:5" ht="15">
      <c r="A119" s="79" t="s">
        <v>70</v>
      </c>
      <c r="B119" s="167"/>
      <c r="C119" s="167"/>
      <c r="D119" s="167"/>
      <c r="E119" s="167"/>
    </row>
    <row r="120" spans="1:5" ht="12.75" customHeight="1">
      <c r="A120" s="79" t="s">
        <v>71</v>
      </c>
      <c r="B120" s="170"/>
      <c r="C120" s="170"/>
      <c r="D120" s="170"/>
      <c r="E120" s="170"/>
    </row>
    <row r="122" spans="1:3" ht="15" thickBot="1">
      <c r="A122" s="70" t="s">
        <v>72</v>
      </c>
      <c r="B122" s="71"/>
      <c r="C122" s="71"/>
    </row>
    <row r="123" spans="1:5" ht="13.5" thickBot="1">
      <c r="A123" s="7" t="s">
        <v>351</v>
      </c>
      <c r="B123" s="20" t="s">
        <v>292</v>
      </c>
      <c r="C123" s="20" t="s">
        <v>293</v>
      </c>
      <c r="D123" s="12" t="s">
        <v>294</v>
      </c>
      <c r="E123" s="37" t="s">
        <v>290</v>
      </c>
    </row>
    <row r="124" spans="1:5" ht="36">
      <c r="A124" s="82" t="s">
        <v>73</v>
      </c>
      <c r="B124" s="159">
        <v>400000000</v>
      </c>
      <c r="C124" s="159">
        <v>210000000</v>
      </c>
      <c r="D124" s="159">
        <f>C124*1.045</f>
        <v>219449999.99999997</v>
      </c>
      <c r="E124" s="162">
        <f>D124+C124+B124</f>
        <v>829450000</v>
      </c>
    </row>
    <row r="125" spans="1:5" ht="36.75" thickBot="1">
      <c r="A125" s="81" t="s">
        <v>74</v>
      </c>
      <c r="B125" s="161"/>
      <c r="C125" s="161"/>
      <c r="D125" s="161"/>
      <c r="E125" s="164"/>
    </row>
    <row r="127" spans="1:3" ht="15" thickBot="1">
      <c r="A127" s="70" t="s">
        <v>75</v>
      </c>
      <c r="B127" s="71"/>
      <c r="C127" s="71"/>
    </row>
    <row r="128" spans="1:5" ht="13.5" thickBot="1">
      <c r="A128" s="7" t="s">
        <v>351</v>
      </c>
      <c r="B128" s="20" t="s">
        <v>292</v>
      </c>
      <c r="C128" s="20" t="s">
        <v>293</v>
      </c>
      <c r="D128" s="12" t="s">
        <v>294</v>
      </c>
      <c r="E128" s="37" t="s">
        <v>290</v>
      </c>
    </row>
    <row r="129" spans="1:5" ht="12.75" customHeight="1">
      <c r="A129" s="83" t="s">
        <v>258</v>
      </c>
      <c r="B129" s="159">
        <v>450000000</v>
      </c>
      <c r="C129" s="159">
        <v>210000000</v>
      </c>
      <c r="D129" s="159">
        <f>C129*1.045</f>
        <v>219449999.99999997</v>
      </c>
      <c r="E129" s="162">
        <f>D129+C129+B129</f>
        <v>879450000</v>
      </c>
    </row>
    <row r="130" spans="1:5" ht="12.75" customHeight="1">
      <c r="A130" s="84" t="s">
        <v>259</v>
      </c>
      <c r="B130" s="160"/>
      <c r="C130" s="160"/>
      <c r="D130" s="160"/>
      <c r="E130" s="163"/>
    </row>
    <row r="131" spans="1:5" ht="12.75" customHeight="1" thickBot="1">
      <c r="A131" s="85" t="s">
        <v>260</v>
      </c>
      <c r="B131" s="161"/>
      <c r="C131" s="161"/>
      <c r="D131" s="161"/>
      <c r="E131" s="164"/>
    </row>
    <row r="133" spans="1:3" ht="15" thickBot="1">
      <c r="A133" s="70" t="s">
        <v>261</v>
      </c>
      <c r="B133" s="71"/>
      <c r="C133" s="71"/>
    </row>
    <row r="134" spans="1:6" s="36" customFormat="1" ht="13.5" thickBot="1">
      <c r="A134" s="7" t="s">
        <v>351</v>
      </c>
      <c r="B134" s="200" t="s">
        <v>292</v>
      </c>
      <c r="C134" s="200" t="s">
        <v>293</v>
      </c>
      <c r="D134" s="201" t="s">
        <v>294</v>
      </c>
      <c r="E134" s="37" t="s">
        <v>290</v>
      </c>
      <c r="F134" s="37" t="s">
        <v>108</v>
      </c>
    </row>
    <row r="135" spans="1:6" ht="12.75" customHeight="1">
      <c r="A135" s="216" t="s">
        <v>262</v>
      </c>
      <c r="B135" s="159">
        <f>C135/1.05</f>
        <v>2148857142.857143</v>
      </c>
      <c r="C135" s="159">
        <v>2256300000</v>
      </c>
      <c r="D135" s="159">
        <f>C135*1.045</f>
        <v>2357833500</v>
      </c>
      <c r="E135" s="159">
        <f>D135+C135+B135</f>
        <v>6762990642.857143</v>
      </c>
      <c r="F135" s="204" t="s">
        <v>119</v>
      </c>
    </row>
    <row r="136" spans="1:6" ht="12.75">
      <c r="A136" s="86" t="s">
        <v>263</v>
      </c>
      <c r="B136" s="160"/>
      <c r="C136" s="160"/>
      <c r="D136" s="160"/>
      <c r="E136" s="160"/>
      <c r="F136" s="205"/>
    </row>
    <row r="137" spans="1:6" ht="12.75">
      <c r="A137" s="86" t="s">
        <v>264</v>
      </c>
      <c r="B137" s="160"/>
      <c r="C137" s="160"/>
      <c r="D137" s="160"/>
      <c r="E137" s="160"/>
      <c r="F137" s="205"/>
    </row>
    <row r="138" spans="1:6" ht="25.5">
      <c r="A138" s="86" t="s">
        <v>265</v>
      </c>
      <c r="B138" s="160"/>
      <c r="C138" s="160"/>
      <c r="D138" s="160"/>
      <c r="E138" s="160"/>
      <c r="F138" s="205"/>
    </row>
    <row r="139" spans="1:6" ht="25.5">
      <c r="A139" s="86" t="s">
        <v>266</v>
      </c>
      <c r="B139" s="160"/>
      <c r="C139" s="160"/>
      <c r="D139" s="160"/>
      <c r="E139" s="160"/>
      <c r="F139" s="205"/>
    </row>
    <row r="140" spans="1:6" ht="25.5">
      <c r="A140" s="87" t="s">
        <v>267</v>
      </c>
      <c r="B140" s="160"/>
      <c r="C140" s="160"/>
      <c r="D140" s="160"/>
      <c r="E140" s="160"/>
      <c r="F140" s="205"/>
    </row>
    <row r="141" spans="1:6" ht="12.75">
      <c r="A141" s="87" t="s">
        <v>268</v>
      </c>
      <c r="B141" s="160"/>
      <c r="C141" s="160"/>
      <c r="D141" s="160"/>
      <c r="E141" s="160"/>
      <c r="F141" s="205"/>
    </row>
    <row r="142" spans="1:6" ht="12.75">
      <c r="A142" s="86" t="s">
        <v>269</v>
      </c>
      <c r="B142" s="160"/>
      <c r="C142" s="160"/>
      <c r="D142" s="160"/>
      <c r="E142" s="160"/>
      <c r="F142" s="205"/>
    </row>
    <row r="143" spans="1:6" ht="13.5" thickBot="1">
      <c r="A143" s="88" t="s">
        <v>270</v>
      </c>
      <c r="B143" s="161"/>
      <c r="C143" s="161"/>
      <c r="D143" s="161"/>
      <c r="E143" s="161"/>
      <c r="F143" s="208"/>
    </row>
    <row r="144" spans="1:5" ht="16.5" thickBot="1">
      <c r="A144" s="187" t="s">
        <v>317</v>
      </c>
      <c r="B144" s="188">
        <f>B135+B129+B124+B115+B99+B80+B51+B43+B38+B6</f>
        <v>224979857142.85715</v>
      </c>
      <c r="C144" s="188">
        <f>C135+C129+C124+C115+C99+C80+C51+C43+C38+C6</f>
        <v>235215850000</v>
      </c>
      <c r="D144" s="188">
        <f>D135+D129+D124+D115+D99+D80+D51+D43+D38+D6</f>
        <v>245800975750</v>
      </c>
      <c r="E144" s="188">
        <f>E135+E129+E124+E115+E99+E80+E51+E43+E38+E6</f>
        <v>705996682892.8572</v>
      </c>
    </row>
  </sheetData>
  <mergeCells count="43">
    <mergeCell ref="E129:E131"/>
    <mergeCell ref="F135:F143"/>
    <mergeCell ref="B135:B143"/>
    <mergeCell ref="C135:C143"/>
    <mergeCell ref="D135:D143"/>
    <mergeCell ref="B115:B120"/>
    <mergeCell ref="C115:C120"/>
    <mergeCell ref="D115:D120"/>
    <mergeCell ref="B129:B131"/>
    <mergeCell ref="C129:C131"/>
    <mergeCell ref="D129:D131"/>
    <mergeCell ref="B124:B125"/>
    <mergeCell ref="C124:C125"/>
    <mergeCell ref="D124:D125"/>
    <mergeCell ref="E124:E125"/>
    <mergeCell ref="D80:D95"/>
    <mergeCell ref="E80:E95"/>
    <mergeCell ref="E115:E120"/>
    <mergeCell ref="D99:D111"/>
    <mergeCell ref="E99:E111"/>
    <mergeCell ref="A31:A32"/>
    <mergeCell ref="B6:B34"/>
    <mergeCell ref="C6:C34"/>
    <mergeCell ref="D6:D34"/>
    <mergeCell ref="E6:E34"/>
    <mergeCell ref="B38:B39"/>
    <mergeCell ref="C38:C39"/>
    <mergeCell ref="D38:D39"/>
    <mergeCell ref="E38:E39"/>
    <mergeCell ref="B43:B47"/>
    <mergeCell ref="C43:C47"/>
    <mergeCell ref="D43:D47"/>
    <mergeCell ref="E43:E47"/>
    <mergeCell ref="A68:A69"/>
    <mergeCell ref="B99:B111"/>
    <mergeCell ref="C99:C111"/>
    <mergeCell ref="E135:E143"/>
    <mergeCell ref="B51:B76"/>
    <mergeCell ref="C51:C76"/>
    <mergeCell ref="D51:D76"/>
    <mergeCell ref="E51:E76"/>
    <mergeCell ref="B80:B95"/>
    <mergeCell ref="C80:C9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B32">
      <selection activeCell="G43" sqref="G43:G47"/>
    </sheetView>
  </sheetViews>
  <sheetFormatPr defaultColWidth="11.421875" defaultRowHeight="12.75"/>
  <cols>
    <col min="1" max="1" width="59.8515625" style="0" customWidth="1"/>
    <col min="2" max="2" width="17.140625" style="0" bestFit="1" customWidth="1"/>
    <col min="3" max="5" width="17.28125" style="0" bestFit="1" customWidth="1"/>
    <col min="6" max="6" width="18.57421875" style="0" bestFit="1" customWidth="1"/>
    <col min="7" max="7" width="17.57421875" style="0" customWidth="1"/>
  </cols>
  <sheetData>
    <row r="1" spans="1:3" ht="15.75">
      <c r="A1" s="174" t="s">
        <v>291</v>
      </c>
      <c r="B1" s="175"/>
      <c r="C1" s="175"/>
    </row>
    <row r="2" spans="1:3" ht="12.75">
      <c r="A2" s="99" t="s">
        <v>76</v>
      </c>
      <c r="B2" s="100"/>
      <c r="C2" s="100"/>
    </row>
    <row r="3" spans="1:3" ht="15">
      <c r="A3" s="101" t="s">
        <v>77</v>
      </c>
      <c r="B3" s="102"/>
      <c r="C3" s="102"/>
    </row>
    <row r="4" ht="13.5" thickBot="1"/>
    <row r="5" spans="1:7" ht="13.5" thickBot="1">
      <c r="A5" s="7" t="s">
        <v>351</v>
      </c>
      <c r="B5" s="20" t="s">
        <v>107</v>
      </c>
      <c r="C5" s="20" t="s">
        <v>292</v>
      </c>
      <c r="D5" s="20" t="s">
        <v>293</v>
      </c>
      <c r="E5" s="12" t="s">
        <v>294</v>
      </c>
      <c r="F5" s="37" t="s">
        <v>290</v>
      </c>
      <c r="G5" s="37" t="s">
        <v>108</v>
      </c>
    </row>
    <row r="6" spans="1:7" ht="12.75">
      <c r="A6" s="95" t="s">
        <v>78</v>
      </c>
      <c r="B6" s="159"/>
      <c r="C6" s="159">
        <v>700000000</v>
      </c>
      <c r="D6" s="159">
        <f>C6*1.05</f>
        <v>735000000</v>
      </c>
      <c r="E6" s="159">
        <f>D6*1.045</f>
        <v>768075000</v>
      </c>
      <c r="F6" s="162">
        <f>E6+D6+C6</f>
        <v>2203075000</v>
      </c>
      <c r="G6" s="204" t="s">
        <v>120</v>
      </c>
    </row>
    <row r="7" spans="1:7" ht="25.5">
      <c r="A7" s="96" t="s">
        <v>79</v>
      </c>
      <c r="B7" s="160"/>
      <c r="C7" s="160"/>
      <c r="D7" s="160"/>
      <c r="E7" s="160"/>
      <c r="F7" s="163"/>
      <c r="G7" s="205"/>
    </row>
    <row r="8" spans="1:7" ht="12.75">
      <c r="A8" s="96" t="s">
        <v>80</v>
      </c>
      <c r="B8" s="160"/>
      <c r="C8" s="160"/>
      <c r="D8" s="160"/>
      <c r="E8" s="160"/>
      <c r="F8" s="163"/>
      <c r="G8" s="205"/>
    </row>
    <row r="9" spans="1:7" ht="25.5">
      <c r="A9" s="96" t="s">
        <v>81</v>
      </c>
      <c r="B9" s="160"/>
      <c r="C9" s="160"/>
      <c r="D9" s="160"/>
      <c r="E9" s="160"/>
      <c r="F9" s="163"/>
      <c r="G9" s="205"/>
    </row>
    <row r="10" spans="1:7" ht="12.75">
      <c r="A10" s="176" t="s">
        <v>82</v>
      </c>
      <c r="B10" s="160"/>
      <c r="C10" s="160"/>
      <c r="D10" s="160"/>
      <c r="E10" s="160"/>
      <c r="F10" s="163"/>
      <c r="G10" s="205"/>
    </row>
    <row r="11" spans="1:7" ht="12.75">
      <c r="A11" s="176"/>
      <c r="B11" s="160"/>
      <c r="C11" s="160"/>
      <c r="D11" s="160"/>
      <c r="E11" s="160"/>
      <c r="F11" s="163"/>
      <c r="G11" s="205"/>
    </row>
    <row r="12" spans="1:7" ht="25.5">
      <c r="A12" s="97" t="s">
        <v>83</v>
      </c>
      <c r="B12" s="160"/>
      <c r="C12" s="160"/>
      <c r="D12" s="160"/>
      <c r="E12" s="160"/>
      <c r="F12" s="163"/>
      <c r="G12" s="205"/>
    </row>
    <row r="13" spans="1:7" ht="38.25">
      <c r="A13" s="96" t="s">
        <v>84</v>
      </c>
      <c r="B13" s="160"/>
      <c r="C13" s="160"/>
      <c r="D13" s="160"/>
      <c r="E13" s="160"/>
      <c r="F13" s="163"/>
      <c r="G13" s="205"/>
    </row>
    <row r="14" spans="1:7" ht="26.25" thickBot="1">
      <c r="A14" s="98" t="s">
        <v>85</v>
      </c>
      <c r="B14" s="161"/>
      <c r="C14" s="161"/>
      <c r="D14" s="161"/>
      <c r="E14" s="161"/>
      <c r="F14" s="164"/>
      <c r="G14" s="208"/>
    </row>
    <row r="16" spans="1:3" ht="15.75" thickBot="1">
      <c r="A16" s="101" t="s">
        <v>86</v>
      </c>
      <c r="B16" s="102"/>
      <c r="C16" s="102"/>
    </row>
    <row r="17" spans="1:6" ht="13.5" thickBot="1">
      <c r="A17" s="7" t="s">
        <v>351</v>
      </c>
      <c r="B17" s="20" t="s">
        <v>107</v>
      </c>
      <c r="C17" s="20" t="s">
        <v>292</v>
      </c>
      <c r="D17" s="20" t="s">
        <v>293</v>
      </c>
      <c r="E17" s="12" t="s">
        <v>294</v>
      </c>
      <c r="F17" s="37" t="s">
        <v>290</v>
      </c>
    </row>
    <row r="18" spans="1:6" ht="12.75" customHeight="1">
      <c r="A18" s="103" t="s">
        <v>88</v>
      </c>
      <c r="B18" s="159"/>
      <c r="C18" s="159">
        <v>400000000</v>
      </c>
      <c r="D18" s="159">
        <f>C18*1.05</f>
        <v>420000000</v>
      </c>
      <c r="E18" s="159">
        <f>D18*1.045</f>
        <v>438899999.99999994</v>
      </c>
      <c r="F18" s="162">
        <f>E18+D18+C18</f>
        <v>1258900000</v>
      </c>
    </row>
    <row r="19" spans="1:6" ht="25.5">
      <c r="A19" s="104" t="s">
        <v>87</v>
      </c>
      <c r="B19" s="160"/>
      <c r="C19" s="160"/>
      <c r="D19" s="160"/>
      <c r="E19" s="160"/>
      <c r="F19" s="163"/>
    </row>
    <row r="20" spans="1:6" ht="12.75">
      <c r="A20" s="104" t="s">
        <v>89</v>
      </c>
      <c r="B20" s="160"/>
      <c r="C20" s="160"/>
      <c r="D20" s="160"/>
      <c r="E20" s="160"/>
      <c r="F20" s="163"/>
    </row>
    <row r="21" spans="1:6" ht="26.25" thickBot="1">
      <c r="A21" s="105" t="s">
        <v>90</v>
      </c>
      <c r="B21" s="161"/>
      <c r="C21" s="161"/>
      <c r="D21" s="161"/>
      <c r="E21" s="161"/>
      <c r="F21" s="164"/>
    </row>
    <row r="23" spans="1:3" ht="15.75" thickBot="1">
      <c r="A23" s="101" t="s">
        <v>91</v>
      </c>
      <c r="B23" s="102"/>
      <c r="C23" s="102"/>
    </row>
    <row r="24" spans="1:6" ht="13.5" thickBot="1">
      <c r="A24" s="7" t="s">
        <v>351</v>
      </c>
      <c r="B24" s="20" t="s">
        <v>107</v>
      </c>
      <c r="C24" s="20" t="s">
        <v>292</v>
      </c>
      <c r="D24" s="20" t="s">
        <v>293</v>
      </c>
      <c r="E24" s="12" t="s">
        <v>294</v>
      </c>
      <c r="F24" s="37" t="s">
        <v>290</v>
      </c>
    </row>
    <row r="25" spans="1:6" ht="25.5">
      <c r="A25" s="95" t="s">
        <v>92</v>
      </c>
      <c r="B25" s="159"/>
      <c r="C25" s="159">
        <v>350000000</v>
      </c>
      <c r="D25" s="159">
        <f>C25*1.05</f>
        <v>367500000</v>
      </c>
      <c r="E25" s="159">
        <f>D25*1.045</f>
        <v>384037500</v>
      </c>
      <c r="F25" s="162">
        <f>E25+D25+C25</f>
        <v>1101537500</v>
      </c>
    </row>
    <row r="26" spans="1:6" ht="12.75">
      <c r="A26" s="96" t="s">
        <v>93</v>
      </c>
      <c r="B26" s="160"/>
      <c r="C26" s="160"/>
      <c r="D26" s="160"/>
      <c r="E26" s="160"/>
      <c r="F26" s="163"/>
    </row>
    <row r="27" spans="1:6" ht="12.75">
      <c r="A27" s="96" t="s">
        <v>94</v>
      </c>
      <c r="B27" s="160"/>
      <c r="C27" s="160"/>
      <c r="D27" s="160"/>
      <c r="E27" s="160"/>
      <c r="F27" s="163"/>
    </row>
    <row r="28" spans="1:6" ht="26.25" thickBot="1">
      <c r="A28" s="98" t="s">
        <v>95</v>
      </c>
      <c r="B28" s="161"/>
      <c r="C28" s="161"/>
      <c r="D28" s="161"/>
      <c r="E28" s="161"/>
      <c r="F28" s="164"/>
    </row>
    <row r="30" spans="1:3" ht="15.75" thickBot="1">
      <c r="A30" s="101" t="s">
        <v>96</v>
      </c>
      <c r="B30" s="102"/>
      <c r="C30" s="102"/>
    </row>
    <row r="31" spans="1:7" ht="13.5" thickBot="1">
      <c r="A31" s="7" t="s">
        <v>351</v>
      </c>
      <c r="B31" s="20" t="s">
        <v>107</v>
      </c>
      <c r="C31" s="20" t="s">
        <v>292</v>
      </c>
      <c r="D31" s="20" t="s">
        <v>293</v>
      </c>
      <c r="E31" s="12" t="s">
        <v>294</v>
      </c>
      <c r="F31" s="37" t="s">
        <v>290</v>
      </c>
      <c r="G31" s="37" t="s">
        <v>108</v>
      </c>
    </row>
    <row r="32" spans="1:7" ht="12.75" customHeight="1">
      <c r="A32" s="95" t="s">
        <v>97</v>
      </c>
      <c r="B32" s="159"/>
      <c r="C32" s="159">
        <v>1000000000</v>
      </c>
      <c r="D32" s="159">
        <f>C32*1.05</f>
        <v>1050000000</v>
      </c>
      <c r="E32" s="159">
        <f>D32*1.045</f>
        <v>1097250000</v>
      </c>
      <c r="F32" s="162">
        <f>E32+D32+C32</f>
        <v>3147250000</v>
      </c>
      <c r="G32" s="204" t="s">
        <v>120</v>
      </c>
    </row>
    <row r="33" spans="1:7" ht="12.75">
      <c r="A33" s="96" t="s">
        <v>104</v>
      </c>
      <c r="B33" s="160"/>
      <c r="C33" s="160"/>
      <c r="D33" s="160"/>
      <c r="E33" s="160"/>
      <c r="F33" s="163"/>
      <c r="G33" s="205"/>
    </row>
    <row r="34" spans="1:7" ht="38.25">
      <c r="A34" s="96" t="s">
        <v>105</v>
      </c>
      <c r="B34" s="160"/>
      <c r="C34" s="160"/>
      <c r="D34" s="160"/>
      <c r="E34" s="160"/>
      <c r="F34" s="163"/>
      <c r="G34" s="205"/>
    </row>
    <row r="35" spans="1:7" ht="12.75" customHeight="1">
      <c r="A35" s="96" t="s">
        <v>98</v>
      </c>
      <c r="B35" s="160"/>
      <c r="C35" s="160"/>
      <c r="D35" s="160"/>
      <c r="E35" s="160"/>
      <c r="F35" s="163"/>
      <c r="G35" s="205"/>
    </row>
    <row r="36" spans="1:7" ht="12.75" customHeight="1">
      <c r="A36" s="96" t="s">
        <v>99</v>
      </c>
      <c r="B36" s="160"/>
      <c r="C36" s="160"/>
      <c r="D36" s="160"/>
      <c r="E36" s="160"/>
      <c r="F36" s="163"/>
      <c r="G36" s="205"/>
    </row>
    <row r="37" spans="1:7" ht="25.5">
      <c r="A37" s="96" t="s">
        <v>100</v>
      </c>
      <c r="B37" s="160"/>
      <c r="C37" s="160"/>
      <c r="D37" s="160"/>
      <c r="E37" s="160"/>
      <c r="F37" s="163"/>
      <c r="G37" s="205"/>
    </row>
    <row r="38" spans="1:7" ht="25.5">
      <c r="A38" s="96" t="s">
        <v>101</v>
      </c>
      <c r="B38" s="160"/>
      <c r="C38" s="160"/>
      <c r="D38" s="160"/>
      <c r="E38" s="160"/>
      <c r="F38" s="163"/>
      <c r="G38" s="205"/>
    </row>
    <row r="39" spans="1:7" ht="25.5">
      <c r="A39" s="96" t="s">
        <v>102</v>
      </c>
      <c r="B39" s="160"/>
      <c r="C39" s="160"/>
      <c r="D39" s="160"/>
      <c r="E39" s="160"/>
      <c r="F39" s="163"/>
      <c r="G39" s="205"/>
    </row>
    <row r="40" spans="1:7" ht="39" thickBot="1">
      <c r="A40" s="98" t="s">
        <v>103</v>
      </c>
      <c r="B40" s="161"/>
      <c r="C40" s="161"/>
      <c r="D40" s="161"/>
      <c r="E40" s="161"/>
      <c r="F40" s="164"/>
      <c r="G40" s="208"/>
    </row>
    <row r="42" spans="1:3" ht="15.75" thickBot="1">
      <c r="A42" s="101" t="s">
        <v>106</v>
      </c>
      <c r="B42" s="102"/>
      <c r="C42" s="102"/>
    </row>
    <row r="43" spans="1:7" ht="13.5" thickBot="1">
      <c r="A43" s="7" t="s">
        <v>351</v>
      </c>
      <c r="B43" s="20" t="s">
        <v>107</v>
      </c>
      <c r="C43" s="20" t="s">
        <v>292</v>
      </c>
      <c r="D43" s="20" t="s">
        <v>293</v>
      </c>
      <c r="E43" s="12" t="s">
        <v>294</v>
      </c>
      <c r="F43" s="37" t="s">
        <v>290</v>
      </c>
      <c r="G43" s="37" t="s">
        <v>108</v>
      </c>
    </row>
    <row r="44" spans="1:8" ht="12.75" customHeight="1">
      <c r="A44" s="95" t="s">
        <v>125</v>
      </c>
      <c r="B44" s="159"/>
      <c r="C44" s="159">
        <v>22190000000</v>
      </c>
      <c r="D44" s="159">
        <f>C44*1.05</f>
        <v>23299500000</v>
      </c>
      <c r="E44" s="159">
        <f>D44*1.045</f>
        <v>24347977500</v>
      </c>
      <c r="F44" s="159">
        <f>E44+D44+C44</f>
        <v>69837477500</v>
      </c>
      <c r="G44" s="213" t="s">
        <v>121</v>
      </c>
      <c r="H44" s="218"/>
    </row>
    <row r="45" spans="1:8" ht="12.75">
      <c r="A45" s="96" t="s">
        <v>126</v>
      </c>
      <c r="B45" s="160"/>
      <c r="C45" s="160"/>
      <c r="D45" s="160"/>
      <c r="E45" s="160"/>
      <c r="F45" s="160"/>
      <c r="G45" s="214"/>
      <c r="H45" s="218"/>
    </row>
    <row r="46" spans="1:8" ht="25.5">
      <c r="A46" s="96" t="s">
        <v>124</v>
      </c>
      <c r="B46" s="160"/>
      <c r="C46" s="160"/>
      <c r="D46" s="160"/>
      <c r="E46" s="160"/>
      <c r="F46" s="160"/>
      <c r="G46" s="214"/>
      <c r="H46" s="218"/>
    </row>
    <row r="47" spans="1:8" ht="26.25" thickBot="1">
      <c r="A47" s="98" t="s">
        <v>127</v>
      </c>
      <c r="B47" s="161"/>
      <c r="C47" s="161"/>
      <c r="D47" s="161"/>
      <c r="E47" s="161"/>
      <c r="F47" s="161"/>
      <c r="G47" s="215"/>
      <c r="H47" s="218"/>
    </row>
    <row r="48" spans="7:8" ht="12.75">
      <c r="G48" s="219"/>
      <c r="H48" s="218"/>
    </row>
    <row r="49" spans="1:8" ht="15.75" thickBot="1">
      <c r="A49" s="101" t="s">
        <v>128</v>
      </c>
      <c r="B49" s="102"/>
      <c r="C49" s="102"/>
      <c r="G49" s="219"/>
      <c r="H49" s="218"/>
    </row>
    <row r="50" spans="1:8" ht="13.5" thickBot="1">
      <c r="A50" s="7" t="s">
        <v>351</v>
      </c>
      <c r="B50" s="20" t="s">
        <v>107</v>
      </c>
      <c r="C50" s="20" t="s">
        <v>292</v>
      </c>
      <c r="D50" s="20" t="s">
        <v>293</v>
      </c>
      <c r="E50" s="12" t="s">
        <v>294</v>
      </c>
      <c r="F50" s="217" t="s">
        <v>290</v>
      </c>
      <c r="G50" s="37" t="s">
        <v>108</v>
      </c>
      <c r="H50" s="218"/>
    </row>
    <row r="51" spans="1:8" ht="12.75">
      <c r="A51" s="95" t="s">
        <v>134</v>
      </c>
      <c r="B51" s="159"/>
      <c r="C51" s="159">
        <v>17940000000</v>
      </c>
      <c r="D51" s="159">
        <f>C51*1.05</f>
        <v>18837000000</v>
      </c>
      <c r="E51" s="159">
        <f>D51*1.045</f>
        <v>19684665000</v>
      </c>
      <c r="F51" s="159">
        <f>E51+D51+C51</f>
        <v>56461665000</v>
      </c>
      <c r="G51" s="204" t="s">
        <v>121</v>
      </c>
      <c r="H51" s="218"/>
    </row>
    <row r="52" spans="1:8" ht="12.75">
      <c r="A52" s="96" t="s">
        <v>133</v>
      </c>
      <c r="B52" s="160"/>
      <c r="C52" s="160"/>
      <c r="D52" s="160"/>
      <c r="E52" s="160"/>
      <c r="F52" s="160"/>
      <c r="G52" s="205"/>
      <c r="H52" s="218"/>
    </row>
    <row r="53" spans="1:7" ht="25.5">
      <c r="A53" s="109" t="s">
        <v>129</v>
      </c>
      <c r="B53" s="160"/>
      <c r="C53" s="160"/>
      <c r="D53" s="160"/>
      <c r="E53" s="160"/>
      <c r="F53" s="160"/>
      <c r="G53" s="205"/>
    </row>
    <row r="54" spans="1:7" ht="25.5">
      <c r="A54" s="110" t="s">
        <v>130</v>
      </c>
      <c r="B54" s="160"/>
      <c r="C54" s="160"/>
      <c r="D54" s="160"/>
      <c r="E54" s="160"/>
      <c r="F54" s="160"/>
      <c r="G54" s="205"/>
    </row>
    <row r="55" spans="1:7" ht="25.5">
      <c r="A55" s="109" t="s">
        <v>135</v>
      </c>
      <c r="B55" s="160"/>
      <c r="C55" s="160"/>
      <c r="D55" s="160"/>
      <c r="E55" s="160"/>
      <c r="F55" s="160"/>
      <c r="G55" s="205"/>
    </row>
    <row r="56" spans="1:7" ht="25.5">
      <c r="A56" s="109" t="s">
        <v>131</v>
      </c>
      <c r="B56" s="160"/>
      <c r="C56" s="160"/>
      <c r="D56" s="160"/>
      <c r="E56" s="160"/>
      <c r="F56" s="160"/>
      <c r="G56" s="205"/>
    </row>
    <row r="57" spans="1:7" ht="39" thickBot="1">
      <c r="A57" s="111" t="s">
        <v>132</v>
      </c>
      <c r="B57" s="161"/>
      <c r="C57" s="161"/>
      <c r="D57" s="161"/>
      <c r="E57" s="161"/>
      <c r="F57" s="161"/>
      <c r="G57" s="208"/>
    </row>
    <row r="59" spans="1:3" ht="15.75" thickBot="1">
      <c r="A59" s="101" t="s">
        <v>136</v>
      </c>
      <c r="B59" s="102"/>
      <c r="C59" s="102"/>
    </row>
    <row r="60" spans="1:7" ht="13.5" thickBot="1">
      <c r="A60" s="7" t="s">
        <v>351</v>
      </c>
      <c r="B60" s="20" t="s">
        <v>107</v>
      </c>
      <c r="C60" s="20" t="s">
        <v>292</v>
      </c>
      <c r="D60" s="20" t="s">
        <v>293</v>
      </c>
      <c r="E60" s="12" t="s">
        <v>294</v>
      </c>
      <c r="F60" s="37" t="s">
        <v>290</v>
      </c>
      <c r="G60" s="37" t="s">
        <v>108</v>
      </c>
    </row>
    <row r="61" spans="1:7" ht="51.75" thickBot="1">
      <c r="A61" s="220" t="s">
        <v>137</v>
      </c>
      <c r="B61" s="221"/>
      <c r="C61" s="221">
        <v>2700000000</v>
      </c>
      <c r="D61" s="221">
        <f>C61*1.05</f>
        <v>2835000000</v>
      </c>
      <c r="E61" s="221">
        <f>D61*1.045</f>
        <v>2962575000</v>
      </c>
      <c r="F61" s="221">
        <f>E61+D61+C61</f>
        <v>8497575000</v>
      </c>
      <c r="G61" s="222" t="s">
        <v>111</v>
      </c>
    </row>
    <row r="62" ht="12.75">
      <c r="G62" s="219"/>
    </row>
    <row r="63" spans="1:7" ht="15.75" thickBot="1">
      <c r="A63" s="101" t="s">
        <v>138</v>
      </c>
      <c r="B63" s="102"/>
      <c r="C63" s="102"/>
      <c r="G63" s="219"/>
    </row>
    <row r="64" spans="1:7" ht="13.5" thickBot="1">
      <c r="A64" s="7" t="s">
        <v>351</v>
      </c>
      <c r="B64" s="20" t="s">
        <v>107</v>
      </c>
      <c r="C64" s="20" t="s">
        <v>292</v>
      </c>
      <c r="D64" s="20" t="s">
        <v>293</v>
      </c>
      <c r="E64" s="12" t="s">
        <v>294</v>
      </c>
      <c r="F64" s="217" t="s">
        <v>290</v>
      </c>
      <c r="G64" s="37" t="s">
        <v>108</v>
      </c>
    </row>
    <row r="65" spans="1:7" ht="26.25" customHeight="1">
      <c r="A65" s="31" t="s">
        <v>139</v>
      </c>
      <c r="B65" s="159"/>
      <c r="C65" s="159">
        <v>400000000</v>
      </c>
      <c r="D65" s="159">
        <f>C65*1.05</f>
        <v>420000000</v>
      </c>
      <c r="E65" s="159">
        <v>440000000</v>
      </c>
      <c r="F65" s="159">
        <f>E65+D65+C65</f>
        <v>1260000000</v>
      </c>
      <c r="G65" s="204" t="s">
        <v>122</v>
      </c>
    </row>
    <row r="66" spans="1:7" ht="12.75">
      <c r="A66" s="30" t="s">
        <v>140</v>
      </c>
      <c r="B66" s="160"/>
      <c r="C66" s="160"/>
      <c r="D66" s="160"/>
      <c r="E66" s="160"/>
      <c r="F66" s="160"/>
      <c r="G66" s="205"/>
    </row>
    <row r="67" spans="1:7" ht="12.75">
      <c r="A67" s="30" t="s">
        <v>141</v>
      </c>
      <c r="B67" s="160"/>
      <c r="C67" s="160"/>
      <c r="D67" s="160"/>
      <c r="E67" s="160"/>
      <c r="F67" s="160"/>
      <c r="G67" s="205"/>
    </row>
    <row r="68" spans="1:7" ht="38.25">
      <c r="A68" s="30" t="s">
        <v>142</v>
      </c>
      <c r="B68" s="160"/>
      <c r="C68" s="160"/>
      <c r="D68" s="160"/>
      <c r="E68" s="160"/>
      <c r="F68" s="160"/>
      <c r="G68" s="205"/>
    </row>
    <row r="69" spans="1:7" ht="12.75" customHeight="1" thickBot="1">
      <c r="A69" s="77" t="s">
        <v>143</v>
      </c>
      <c r="B69" s="161"/>
      <c r="C69" s="161"/>
      <c r="D69" s="161"/>
      <c r="E69" s="161"/>
      <c r="F69" s="161"/>
      <c r="G69" s="208"/>
    </row>
    <row r="71" spans="1:3" ht="15.75" thickBot="1">
      <c r="A71" s="101" t="s">
        <v>144</v>
      </c>
      <c r="B71" s="102"/>
      <c r="C71" s="102"/>
    </row>
    <row r="72" spans="1:7" ht="13.5" thickBot="1">
      <c r="A72" s="7" t="s">
        <v>351</v>
      </c>
      <c r="B72" s="20" t="s">
        <v>107</v>
      </c>
      <c r="C72" s="20" t="s">
        <v>292</v>
      </c>
      <c r="D72" s="20" t="s">
        <v>293</v>
      </c>
      <c r="E72" s="12" t="s">
        <v>294</v>
      </c>
      <c r="F72" s="37" t="s">
        <v>290</v>
      </c>
      <c r="G72" s="37" t="s">
        <v>108</v>
      </c>
    </row>
    <row r="73" spans="1:7" ht="25.5">
      <c r="A73" s="112" t="s">
        <v>145</v>
      </c>
      <c r="B73" s="159"/>
      <c r="C73" s="159">
        <v>1283000000</v>
      </c>
      <c r="D73" s="159">
        <v>1350000000</v>
      </c>
      <c r="E73" s="159">
        <v>1410000000</v>
      </c>
      <c r="F73" s="159">
        <f>E73+D73+C73</f>
        <v>4043000000</v>
      </c>
      <c r="G73" s="204" t="s">
        <v>123</v>
      </c>
    </row>
    <row r="74" spans="1:7" ht="25.5">
      <c r="A74" s="113" t="s">
        <v>146</v>
      </c>
      <c r="B74" s="160"/>
      <c r="C74" s="160"/>
      <c r="D74" s="160"/>
      <c r="E74" s="160"/>
      <c r="F74" s="160"/>
      <c r="G74" s="205"/>
    </row>
    <row r="75" spans="1:7" ht="25.5">
      <c r="A75" s="113" t="s">
        <v>147</v>
      </c>
      <c r="B75" s="160"/>
      <c r="C75" s="160"/>
      <c r="D75" s="160"/>
      <c r="E75" s="160"/>
      <c r="F75" s="160"/>
      <c r="G75" s="205"/>
    </row>
    <row r="76" spans="1:7" ht="25.5">
      <c r="A76" s="113" t="s">
        <v>148</v>
      </c>
      <c r="B76" s="160"/>
      <c r="C76" s="160"/>
      <c r="D76" s="160"/>
      <c r="E76" s="160"/>
      <c r="F76" s="160"/>
      <c r="G76" s="205"/>
    </row>
    <row r="77" spans="1:7" ht="25.5">
      <c r="A77" s="113" t="s">
        <v>149</v>
      </c>
      <c r="B77" s="160"/>
      <c r="C77" s="160"/>
      <c r="D77" s="160"/>
      <c r="E77" s="160"/>
      <c r="F77" s="160"/>
      <c r="G77" s="205"/>
    </row>
    <row r="78" spans="1:7" ht="25.5">
      <c r="A78" s="113" t="s">
        <v>151</v>
      </c>
      <c r="B78" s="160"/>
      <c r="C78" s="160"/>
      <c r="D78" s="160"/>
      <c r="E78" s="160"/>
      <c r="F78" s="160"/>
      <c r="G78" s="205"/>
    </row>
    <row r="79" spans="1:7" ht="26.25" thickBot="1">
      <c r="A79" s="114" t="s">
        <v>150</v>
      </c>
      <c r="B79" s="161"/>
      <c r="C79" s="161"/>
      <c r="D79" s="161"/>
      <c r="E79" s="161"/>
      <c r="F79" s="161"/>
      <c r="G79" s="208"/>
    </row>
    <row r="81" spans="1:3" ht="15.75" thickBot="1">
      <c r="A81" s="101" t="s">
        <v>152</v>
      </c>
      <c r="B81" s="102"/>
      <c r="C81" s="102"/>
    </row>
    <row r="82" spans="1:6" ht="13.5" thickBot="1">
      <c r="A82" s="7" t="s">
        <v>351</v>
      </c>
      <c r="B82" s="20" t="s">
        <v>107</v>
      </c>
      <c r="C82" s="20" t="s">
        <v>292</v>
      </c>
      <c r="D82" s="20" t="s">
        <v>293</v>
      </c>
      <c r="E82" s="12" t="s">
        <v>294</v>
      </c>
      <c r="F82" s="37" t="s">
        <v>290</v>
      </c>
    </row>
    <row r="83" spans="1:6" ht="12.75" customHeight="1">
      <c r="A83" s="95" t="s">
        <v>153</v>
      </c>
      <c r="B83" s="159"/>
      <c r="C83" s="159">
        <v>150000000</v>
      </c>
      <c r="D83" s="159">
        <v>160000000</v>
      </c>
      <c r="E83" s="159">
        <v>170000000</v>
      </c>
      <c r="F83" s="162">
        <f>E83+D83+C83</f>
        <v>480000000</v>
      </c>
    </row>
    <row r="84" spans="1:6" ht="12.75" customHeight="1">
      <c r="A84" s="96" t="s">
        <v>154</v>
      </c>
      <c r="B84" s="160"/>
      <c r="C84" s="160"/>
      <c r="D84" s="160"/>
      <c r="E84" s="160"/>
      <c r="F84" s="163"/>
    </row>
    <row r="85" spans="1:6" ht="12.75" customHeight="1">
      <c r="A85" s="96" t="s">
        <v>155</v>
      </c>
      <c r="B85" s="160"/>
      <c r="C85" s="160"/>
      <c r="D85" s="160"/>
      <c r="E85" s="160"/>
      <c r="F85" s="163"/>
    </row>
    <row r="86" spans="1:6" ht="12.75">
      <c r="A86" s="96" t="s">
        <v>156</v>
      </c>
      <c r="B86" s="160"/>
      <c r="C86" s="160"/>
      <c r="D86" s="160"/>
      <c r="E86" s="160"/>
      <c r="F86" s="163"/>
    </row>
    <row r="87" spans="1:6" ht="38.25">
      <c r="A87" s="96" t="s">
        <v>159</v>
      </c>
      <c r="B87" s="160"/>
      <c r="C87" s="160"/>
      <c r="D87" s="160"/>
      <c r="E87" s="160"/>
      <c r="F87" s="163"/>
    </row>
    <row r="88" spans="1:6" ht="25.5">
      <c r="A88" s="96" t="s">
        <v>157</v>
      </c>
      <c r="B88" s="160"/>
      <c r="C88" s="160"/>
      <c r="D88" s="160"/>
      <c r="E88" s="160"/>
      <c r="F88" s="163"/>
    </row>
    <row r="89" spans="1:6" ht="26.25" thickBot="1">
      <c r="A89" s="115" t="s">
        <v>158</v>
      </c>
      <c r="B89" s="161"/>
      <c r="C89" s="161"/>
      <c r="D89" s="161"/>
      <c r="E89" s="161"/>
      <c r="F89" s="164"/>
    </row>
    <row r="91" spans="1:3" ht="15.75" thickBot="1">
      <c r="A91" s="101" t="s">
        <v>160</v>
      </c>
      <c r="B91" s="102"/>
      <c r="C91" s="102"/>
    </row>
    <row r="92" spans="1:6" ht="13.5" thickBot="1">
      <c r="A92" s="7" t="s">
        <v>351</v>
      </c>
      <c r="B92" s="20" t="s">
        <v>107</v>
      </c>
      <c r="C92" s="20" t="s">
        <v>292</v>
      </c>
      <c r="D92" s="20" t="s">
        <v>293</v>
      </c>
      <c r="E92" s="12" t="s">
        <v>294</v>
      </c>
      <c r="F92" s="37" t="s">
        <v>290</v>
      </c>
    </row>
    <row r="93" spans="1:6" ht="12.75">
      <c r="A93" s="116" t="s">
        <v>161</v>
      </c>
      <c r="B93" s="159"/>
      <c r="C93" s="159">
        <v>900000000</v>
      </c>
      <c r="D93" s="159">
        <f>C93*1.05</f>
        <v>945000000</v>
      </c>
      <c r="E93" s="159">
        <v>990000000</v>
      </c>
      <c r="F93" s="162">
        <f>E93+D93+C93</f>
        <v>2835000000</v>
      </c>
    </row>
    <row r="94" spans="1:6" ht="25.5">
      <c r="A94" s="117" t="s">
        <v>162</v>
      </c>
      <c r="B94" s="160"/>
      <c r="C94" s="160"/>
      <c r="D94" s="160"/>
      <c r="E94" s="160"/>
      <c r="F94" s="163"/>
    </row>
    <row r="95" spans="1:6" ht="25.5">
      <c r="A95" s="117" t="s">
        <v>163</v>
      </c>
      <c r="B95" s="160"/>
      <c r="C95" s="160"/>
      <c r="D95" s="160"/>
      <c r="E95" s="160"/>
      <c r="F95" s="163"/>
    </row>
    <row r="96" spans="1:6" ht="12.75">
      <c r="A96" s="117" t="s">
        <v>164</v>
      </c>
      <c r="B96" s="160"/>
      <c r="C96" s="160"/>
      <c r="D96" s="160"/>
      <c r="E96" s="160"/>
      <c r="F96" s="163"/>
    </row>
    <row r="97" spans="1:6" ht="12.75">
      <c r="A97" s="171" t="s">
        <v>165</v>
      </c>
      <c r="B97" s="160"/>
      <c r="C97" s="160"/>
      <c r="D97" s="160"/>
      <c r="E97" s="160"/>
      <c r="F97" s="163"/>
    </row>
    <row r="98" spans="1:6" ht="12.75">
      <c r="A98" s="171"/>
      <c r="B98" s="160"/>
      <c r="C98" s="160"/>
      <c r="D98" s="160"/>
      <c r="E98" s="160"/>
      <c r="F98" s="163"/>
    </row>
    <row r="99" spans="1:6" ht="25.5">
      <c r="A99" s="118" t="s">
        <v>166</v>
      </c>
      <c r="B99" s="160"/>
      <c r="C99" s="160"/>
      <c r="D99" s="160"/>
      <c r="E99" s="160"/>
      <c r="F99" s="163"/>
    </row>
    <row r="100" spans="1:6" ht="12.75">
      <c r="A100" s="118" t="s">
        <v>167</v>
      </c>
      <c r="B100" s="160"/>
      <c r="C100" s="160"/>
      <c r="D100" s="160"/>
      <c r="E100" s="160"/>
      <c r="F100" s="163"/>
    </row>
    <row r="101" spans="1:6" ht="12.75">
      <c r="A101" s="172" t="s">
        <v>168</v>
      </c>
      <c r="B101" s="160"/>
      <c r="C101" s="160"/>
      <c r="D101" s="160"/>
      <c r="E101" s="160"/>
      <c r="F101" s="163"/>
    </row>
    <row r="102" spans="1:6" ht="13.5" thickBot="1">
      <c r="A102" s="173"/>
      <c r="B102" s="161"/>
      <c r="C102" s="161"/>
      <c r="D102" s="161"/>
      <c r="E102" s="161"/>
      <c r="F102" s="164"/>
    </row>
    <row r="103" spans="1:6" ht="16.5" thickBot="1">
      <c r="A103" s="32" t="s">
        <v>317</v>
      </c>
      <c r="B103" s="33">
        <f>B93+B83+B73+B65+B61+B51+B44+B32+B25+B18+B6</f>
        <v>0</v>
      </c>
      <c r="C103" s="33">
        <f>C93+C83+C73+C65+C61+C51+C44+C32+C25+C18+C6</f>
        <v>48013000000</v>
      </c>
      <c r="D103" s="33">
        <f>D93+D83+D73+D65+D61+D51+D44+D32+D25+D18+D6</f>
        <v>50419000000</v>
      </c>
      <c r="E103" s="33">
        <f>E93+E83+E73+E65+E61+E51+E44+E32+E25+E18+E6</f>
        <v>52693480000</v>
      </c>
      <c r="F103" s="34">
        <f>F93+F83+F73+F65+F61+F51+F44+F32+F25+F18+F6</f>
        <v>151125480000</v>
      </c>
    </row>
  </sheetData>
  <mergeCells count="59">
    <mergeCell ref="B73:B79"/>
    <mergeCell ref="B83:B89"/>
    <mergeCell ref="B93:B102"/>
    <mergeCell ref="G32:G40"/>
    <mergeCell ref="G51:G57"/>
    <mergeCell ref="G65:G69"/>
    <mergeCell ref="G73:G79"/>
    <mergeCell ref="B32:B40"/>
    <mergeCell ref="B44:B47"/>
    <mergeCell ref="B51:B57"/>
    <mergeCell ref="B65:B69"/>
    <mergeCell ref="G6:G14"/>
    <mergeCell ref="B6:B14"/>
    <mergeCell ref="B18:B21"/>
    <mergeCell ref="B25:B28"/>
    <mergeCell ref="C25:C28"/>
    <mergeCell ref="D25:D28"/>
    <mergeCell ref="E25:E28"/>
    <mergeCell ref="F25:F28"/>
    <mergeCell ref="F6:F14"/>
    <mergeCell ref="A10:A11"/>
    <mergeCell ref="C18:C21"/>
    <mergeCell ref="D18:D21"/>
    <mergeCell ref="E18:E21"/>
    <mergeCell ref="F18:F21"/>
    <mergeCell ref="F32:F40"/>
    <mergeCell ref="C44:C47"/>
    <mergeCell ref="D44:D47"/>
    <mergeCell ref="E44:E47"/>
    <mergeCell ref="F44:F47"/>
    <mergeCell ref="F73:F79"/>
    <mergeCell ref="C51:C57"/>
    <mergeCell ref="D51:D57"/>
    <mergeCell ref="E51:E57"/>
    <mergeCell ref="F51:F57"/>
    <mergeCell ref="C65:C69"/>
    <mergeCell ref="D65:D69"/>
    <mergeCell ref="E65:E69"/>
    <mergeCell ref="F65:F69"/>
    <mergeCell ref="A1:C1"/>
    <mergeCell ref="C73:C79"/>
    <mergeCell ref="D73:D79"/>
    <mergeCell ref="E73:E79"/>
    <mergeCell ref="C32:C40"/>
    <mergeCell ref="D32:D40"/>
    <mergeCell ref="E32:E40"/>
    <mergeCell ref="C6:C14"/>
    <mergeCell ref="D6:D14"/>
    <mergeCell ref="E6:E14"/>
    <mergeCell ref="E93:E102"/>
    <mergeCell ref="F93:F102"/>
    <mergeCell ref="C83:C89"/>
    <mergeCell ref="D83:D89"/>
    <mergeCell ref="E83:E89"/>
    <mergeCell ref="F83:F89"/>
    <mergeCell ref="A97:A98"/>
    <mergeCell ref="A101:A102"/>
    <mergeCell ref="C93:C102"/>
    <mergeCell ref="D93:D10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85" zoomScaleNormal="85" workbookViewId="0" topLeftCell="A1">
      <selection activeCell="F12" sqref="F12"/>
    </sheetView>
  </sheetViews>
  <sheetFormatPr defaultColWidth="11.421875" defaultRowHeight="12.75"/>
  <cols>
    <col min="1" max="1" width="57.140625" style="0" customWidth="1"/>
    <col min="2" max="4" width="16.7109375" style="0" bestFit="1" customWidth="1"/>
    <col min="5" max="5" width="18.140625" style="0" bestFit="1" customWidth="1"/>
    <col min="6" max="6" width="19.00390625" style="0" customWidth="1"/>
  </cols>
  <sheetData>
    <row r="1" spans="1:3" ht="12.75">
      <c r="A1" s="177" t="s">
        <v>291</v>
      </c>
      <c r="B1" s="178"/>
      <c r="C1" s="178"/>
    </row>
    <row r="2" spans="1:3" ht="12.75">
      <c r="A2" s="120" t="s">
        <v>169</v>
      </c>
      <c r="B2" s="41"/>
      <c r="C2" s="41"/>
    </row>
    <row r="3" spans="1:3" ht="15">
      <c r="A3" s="121" t="s">
        <v>176</v>
      </c>
      <c r="B3" s="122"/>
      <c r="C3" s="122"/>
    </row>
    <row r="4" ht="13.5" thickBot="1"/>
    <row r="5" spans="1:6" ht="26.25" thickBot="1">
      <c r="A5" s="7" t="s">
        <v>351</v>
      </c>
      <c r="B5" s="20" t="s">
        <v>292</v>
      </c>
      <c r="C5" s="20" t="s">
        <v>293</v>
      </c>
      <c r="D5" s="12" t="s">
        <v>294</v>
      </c>
      <c r="E5" s="37" t="s">
        <v>290</v>
      </c>
      <c r="F5" s="37" t="s">
        <v>108</v>
      </c>
    </row>
    <row r="6" spans="1:6" ht="25.5">
      <c r="A6" s="22" t="s">
        <v>175</v>
      </c>
      <c r="B6" s="159">
        <v>1000000000</v>
      </c>
      <c r="C6" s="159">
        <f>B6*1.05</f>
        <v>1050000000</v>
      </c>
      <c r="D6" s="159">
        <v>1100000000</v>
      </c>
      <c r="E6" s="159">
        <f>D6+C6+B6</f>
        <v>3150000000</v>
      </c>
      <c r="F6" s="204" t="s">
        <v>122</v>
      </c>
    </row>
    <row r="7" spans="1:6" ht="25.5">
      <c r="A7" s="23" t="s">
        <v>171</v>
      </c>
      <c r="B7" s="160"/>
      <c r="C7" s="160"/>
      <c r="D7" s="160"/>
      <c r="E7" s="160"/>
      <c r="F7" s="205"/>
    </row>
    <row r="8" spans="1:6" ht="25.5">
      <c r="A8" s="23" t="s">
        <v>172</v>
      </c>
      <c r="B8" s="160"/>
      <c r="C8" s="160"/>
      <c r="D8" s="160"/>
      <c r="E8" s="160"/>
      <c r="F8" s="205"/>
    </row>
    <row r="9" spans="1:6" ht="25.5">
      <c r="A9" s="23" t="s">
        <v>173</v>
      </c>
      <c r="B9" s="160"/>
      <c r="C9" s="160"/>
      <c r="D9" s="160"/>
      <c r="E9" s="160"/>
      <c r="F9" s="205"/>
    </row>
    <row r="10" spans="1:6" ht="26.25" thickBot="1">
      <c r="A10" s="119" t="s">
        <v>174</v>
      </c>
      <c r="B10" s="161"/>
      <c r="C10" s="161"/>
      <c r="D10" s="161"/>
      <c r="E10" s="161"/>
      <c r="F10" s="208"/>
    </row>
    <row r="12" spans="1:3" ht="15.75" thickBot="1">
      <c r="A12" s="121" t="s">
        <v>177</v>
      </c>
      <c r="B12" s="122"/>
      <c r="C12" s="122"/>
    </row>
    <row r="13" spans="1:5" ht="26.25" thickBot="1">
      <c r="A13" s="7" t="s">
        <v>351</v>
      </c>
      <c r="B13" s="20" t="s">
        <v>292</v>
      </c>
      <c r="C13" s="20" t="s">
        <v>293</v>
      </c>
      <c r="D13" s="12" t="s">
        <v>294</v>
      </c>
      <c r="E13" s="37" t="s">
        <v>290</v>
      </c>
    </row>
    <row r="14" spans="1:5" ht="38.25">
      <c r="A14" s="95" t="s">
        <v>178</v>
      </c>
      <c r="B14" s="159">
        <v>630000000</v>
      </c>
      <c r="C14" s="159">
        <v>660000000</v>
      </c>
      <c r="D14" s="159">
        <v>700000000</v>
      </c>
      <c r="E14" s="162">
        <f>D14+C14+B14</f>
        <v>1990000000</v>
      </c>
    </row>
    <row r="15" spans="1:5" ht="25.5">
      <c r="A15" s="96" t="s">
        <v>179</v>
      </c>
      <c r="B15" s="160"/>
      <c r="C15" s="160"/>
      <c r="D15" s="160"/>
      <c r="E15" s="163"/>
    </row>
    <row r="16" spans="1:5" ht="25.5">
      <c r="A16" s="96" t="s">
        <v>180</v>
      </c>
      <c r="B16" s="160"/>
      <c r="C16" s="160"/>
      <c r="D16" s="160"/>
      <c r="E16" s="163"/>
    </row>
    <row r="17" spans="1:5" ht="12.75">
      <c r="A17" s="96" t="s">
        <v>181</v>
      </c>
      <c r="B17" s="160"/>
      <c r="C17" s="160"/>
      <c r="D17" s="160"/>
      <c r="E17" s="163"/>
    </row>
    <row r="18" spans="1:5" ht="25.5">
      <c r="A18" s="96" t="s">
        <v>182</v>
      </c>
      <c r="B18" s="160"/>
      <c r="C18" s="160"/>
      <c r="D18" s="160"/>
      <c r="E18" s="163"/>
    </row>
    <row r="19" spans="1:5" ht="25.5">
      <c r="A19" s="96" t="s">
        <v>183</v>
      </c>
      <c r="B19" s="160"/>
      <c r="C19" s="160"/>
      <c r="D19" s="160"/>
      <c r="E19" s="163"/>
    </row>
    <row r="20" spans="1:5" ht="12.75">
      <c r="A20" s="96" t="s">
        <v>184</v>
      </c>
      <c r="B20" s="160"/>
      <c r="C20" s="160"/>
      <c r="D20" s="160"/>
      <c r="E20" s="163"/>
    </row>
    <row r="21" spans="1:5" ht="38.25">
      <c r="A21" s="96" t="s">
        <v>185</v>
      </c>
      <c r="B21" s="160"/>
      <c r="C21" s="160"/>
      <c r="D21" s="160"/>
      <c r="E21" s="163"/>
    </row>
    <row r="22" spans="1:5" ht="25.5">
      <c r="A22" s="96" t="s">
        <v>186</v>
      </c>
      <c r="B22" s="160"/>
      <c r="C22" s="160"/>
      <c r="D22" s="160"/>
      <c r="E22" s="163"/>
    </row>
    <row r="23" spans="1:5" ht="39" thickBot="1">
      <c r="A23" s="98" t="s">
        <v>187</v>
      </c>
      <c r="B23" s="161"/>
      <c r="C23" s="161"/>
      <c r="D23" s="161"/>
      <c r="E23" s="164"/>
    </row>
    <row r="25" spans="1:3" ht="15.75" thickBot="1">
      <c r="A25" s="121" t="s">
        <v>170</v>
      </c>
      <c r="B25" s="122"/>
      <c r="C25" s="122"/>
    </row>
    <row r="26" spans="1:5" ht="26.25" thickBot="1">
      <c r="A26" s="7" t="s">
        <v>351</v>
      </c>
      <c r="B26" s="20" t="s">
        <v>292</v>
      </c>
      <c r="C26" s="20" t="s">
        <v>293</v>
      </c>
      <c r="D26" s="12" t="s">
        <v>294</v>
      </c>
      <c r="E26" s="37" t="s">
        <v>290</v>
      </c>
    </row>
    <row r="27" spans="1:5" ht="51">
      <c r="A27" s="95" t="s">
        <v>188</v>
      </c>
      <c r="B27" s="159">
        <v>688000000</v>
      </c>
      <c r="C27" s="159">
        <f>B27*1.05</f>
        <v>722400000</v>
      </c>
      <c r="D27" s="159">
        <v>755000000</v>
      </c>
      <c r="E27" s="162">
        <f>D27+C27+B27</f>
        <v>2165400000</v>
      </c>
    </row>
    <row r="28" spans="1:5" ht="25.5">
      <c r="A28" s="96" t="s">
        <v>189</v>
      </c>
      <c r="B28" s="160"/>
      <c r="C28" s="160"/>
      <c r="D28" s="160"/>
      <c r="E28" s="163"/>
    </row>
    <row r="29" spans="1:5" ht="25.5">
      <c r="A29" s="96" t="s">
        <v>190</v>
      </c>
      <c r="B29" s="160"/>
      <c r="C29" s="160"/>
      <c r="D29" s="160"/>
      <c r="E29" s="163"/>
    </row>
    <row r="30" spans="1:5" ht="25.5">
      <c r="A30" s="96" t="s">
        <v>191</v>
      </c>
      <c r="B30" s="160"/>
      <c r="C30" s="160"/>
      <c r="D30" s="160"/>
      <c r="E30" s="163"/>
    </row>
    <row r="31" spans="1:5" ht="30">
      <c r="A31" s="96" t="s">
        <v>192</v>
      </c>
      <c r="B31" s="160"/>
      <c r="C31" s="160"/>
      <c r="D31" s="160"/>
      <c r="E31" s="163"/>
    </row>
    <row r="32" spans="1:5" ht="12.75">
      <c r="A32" s="96" t="s">
        <v>193</v>
      </c>
      <c r="B32" s="160"/>
      <c r="C32" s="160"/>
      <c r="D32" s="160"/>
      <c r="E32" s="163"/>
    </row>
    <row r="33" spans="1:5" ht="25.5">
      <c r="A33" s="96" t="s">
        <v>194</v>
      </c>
      <c r="B33" s="160"/>
      <c r="C33" s="160"/>
      <c r="D33" s="160"/>
      <c r="E33" s="163"/>
    </row>
    <row r="34" spans="1:5" ht="25.5">
      <c r="A34" s="96" t="s">
        <v>195</v>
      </c>
      <c r="B34" s="160"/>
      <c r="C34" s="160"/>
      <c r="D34" s="160"/>
      <c r="E34" s="163"/>
    </row>
    <row r="35" spans="1:5" ht="25.5">
      <c r="A35" s="96" t="s">
        <v>196</v>
      </c>
      <c r="B35" s="160"/>
      <c r="C35" s="160"/>
      <c r="D35" s="160"/>
      <c r="E35" s="163"/>
    </row>
    <row r="36" spans="1:5" ht="25.5">
      <c r="A36" s="96" t="s">
        <v>190</v>
      </c>
      <c r="B36" s="160"/>
      <c r="C36" s="160"/>
      <c r="D36" s="160"/>
      <c r="E36" s="163"/>
    </row>
    <row r="37" spans="1:5" ht="38.25">
      <c r="A37" s="96" t="s">
        <v>197</v>
      </c>
      <c r="B37" s="160"/>
      <c r="C37" s="160"/>
      <c r="D37" s="160"/>
      <c r="E37" s="163"/>
    </row>
    <row r="38" spans="1:5" ht="12.75">
      <c r="A38" s="96" t="s">
        <v>198</v>
      </c>
      <c r="B38" s="160"/>
      <c r="C38" s="160"/>
      <c r="D38" s="160"/>
      <c r="E38" s="163"/>
    </row>
    <row r="39" spans="1:5" ht="25.5">
      <c r="A39" s="96" t="s">
        <v>199</v>
      </c>
      <c r="B39" s="160"/>
      <c r="C39" s="160"/>
      <c r="D39" s="160"/>
      <c r="E39" s="163"/>
    </row>
    <row r="40" spans="1:5" ht="12.75">
      <c r="A40" s="96" t="s">
        <v>200</v>
      </c>
      <c r="B40" s="160"/>
      <c r="C40" s="160"/>
      <c r="D40" s="160"/>
      <c r="E40" s="163"/>
    </row>
    <row r="41" spans="1:5" ht="25.5">
      <c r="A41" s="96" t="s">
        <v>201</v>
      </c>
      <c r="B41" s="160"/>
      <c r="C41" s="160"/>
      <c r="D41" s="160"/>
      <c r="E41" s="163"/>
    </row>
    <row r="42" spans="1:5" ht="25.5">
      <c r="A42" s="96" t="s">
        <v>202</v>
      </c>
      <c r="B42" s="160"/>
      <c r="C42" s="160"/>
      <c r="D42" s="160"/>
      <c r="E42" s="163"/>
    </row>
    <row r="43" spans="1:5" ht="12.75">
      <c r="A43" s="96" t="s">
        <v>203</v>
      </c>
      <c r="B43" s="160"/>
      <c r="C43" s="160"/>
      <c r="D43" s="160"/>
      <c r="E43" s="163"/>
    </row>
    <row r="44" spans="1:5" ht="26.25" thickBot="1">
      <c r="A44" s="98" t="s">
        <v>204</v>
      </c>
      <c r="B44" s="161"/>
      <c r="C44" s="161"/>
      <c r="D44" s="161"/>
      <c r="E44" s="164"/>
    </row>
    <row r="46" spans="1:3" ht="15.75" thickBot="1">
      <c r="A46" s="121" t="s">
        <v>205</v>
      </c>
      <c r="B46" s="122"/>
      <c r="C46" s="122"/>
    </row>
    <row r="47" spans="1:5" ht="26.25" thickBot="1">
      <c r="A47" s="7" t="s">
        <v>351</v>
      </c>
      <c r="B47" s="20" t="s">
        <v>292</v>
      </c>
      <c r="C47" s="20" t="s">
        <v>293</v>
      </c>
      <c r="D47" s="12" t="s">
        <v>294</v>
      </c>
      <c r="E47" s="37" t="s">
        <v>290</v>
      </c>
    </row>
    <row r="48" spans="1:5" ht="38.25">
      <c r="A48" s="95" t="s">
        <v>206</v>
      </c>
      <c r="B48" s="159">
        <v>1289000000</v>
      </c>
      <c r="C48" s="159">
        <v>1355000000</v>
      </c>
      <c r="D48" s="159">
        <v>1415000000</v>
      </c>
      <c r="E48" s="162">
        <f>D48+C48+B48</f>
        <v>4059000000</v>
      </c>
    </row>
    <row r="49" spans="1:5" ht="25.5">
      <c r="A49" s="96" t="s">
        <v>207</v>
      </c>
      <c r="B49" s="160"/>
      <c r="C49" s="160"/>
      <c r="D49" s="160"/>
      <c r="E49" s="163"/>
    </row>
    <row r="50" spans="1:5" ht="12.75">
      <c r="A50" s="96" t="s">
        <v>208</v>
      </c>
      <c r="B50" s="160"/>
      <c r="C50" s="160"/>
      <c r="D50" s="160"/>
      <c r="E50" s="163"/>
    </row>
    <row r="51" spans="1:5" ht="25.5">
      <c r="A51" s="96" t="s">
        <v>209</v>
      </c>
      <c r="B51" s="160"/>
      <c r="C51" s="160"/>
      <c r="D51" s="160"/>
      <c r="E51" s="163"/>
    </row>
    <row r="52" spans="1:5" ht="25.5">
      <c r="A52" s="96" t="s">
        <v>210</v>
      </c>
      <c r="B52" s="160"/>
      <c r="C52" s="160"/>
      <c r="D52" s="160"/>
      <c r="E52" s="163"/>
    </row>
    <row r="53" spans="1:5" ht="25.5">
      <c r="A53" s="96" t="s">
        <v>211</v>
      </c>
      <c r="B53" s="160"/>
      <c r="C53" s="160"/>
      <c r="D53" s="160"/>
      <c r="E53" s="163"/>
    </row>
    <row r="54" spans="1:5" ht="25.5">
      <c r="A54" s="96" t="s">
        <v>212</v>
      </c>
      <c r="B54" s="160"/>
      <c r="C54" s="160"/>
      <c r="D54" s="160"/>
      <c r="E54" s="163"/>
    </row>
    <row r="55" spans="1:5" ht="25.5">
      <c r="A55" s="96" t="s">
        <v>213</v>
      </c>
      <c r="B55" s="160"/>
      <c r="C55" s="160"/>
      <c r="D55" s="160"/>
      <c r="E55" s="163"/>
    </row>
    <row r="56" spans="1:5" ht="25.5">
      <c r="A56" s="96" t="s">
        <v>214</v>
      </c>
      <c r="B56" s="160"/>
      <c r="C56" s="160"/>
      <c r="D56" s="160"/>
      <c r="E56" s="163"/>
    </row>
    <row r="57" spans="1:5" ht="25.5">
      <c r="A57" s="96" t="s">
        <v>215</v>
      </c>
      <c r="B57" s="160"/>
      <c r="C57" s="160"/>
      <c r="D57" s="160"/>
      <c r="E57" s="163"/>
    </row>
    <row r="58" spans="1:5" ht="25.5">
      <c r="A58" s="96" t="s">
        <v>216</v>
      </c>
      <c r="B58" s="160"/>
      <c r="C58" s="160"/>
      <c r="D58" s="160"/>
      <c r="E58" s="163"/>
    </row>
    <row r="59" spans="1:5" ht="26.25" thickBot="1">
      <c r="A59" s="98" t="s">
        <v>217</v>
      </c>
      <c r="B59" s="161"/>
      <c r="C59" s="161"/>
      <c r="D59" s="161"/>
      <c r="E59" s="164"/>
    </row>
    <row r="61" spans="1:3" ht="15.75" thickBot="1">
      <c r="A61" s="121" t="s">
        <v>218</v>
      </c>
      <c r="B61" s="122"/>
      <c r="C61" s="122"/>
    </row>
    <row r="62" spans="1:5" ht="26.25" thickBot="1">
      <c r="A62" s="7" t="s">
        <v>351</v>
      </c>
      <c r="B62" s="20" t="s">
        <v>292</v>
      </c>
      <c r="C62" s="20" t="s">
        <v>293</v>
      </c>
      <c r="D62" s="12" t="s">
        <v>294</v>
      </c>
      <c r="E62" s="37" t="s">
        <v>290</v>
      </c>
    </row>
    <row r="63" spans="1:5" ht="12.75">
      <c r="A63" s="91" t="s">
        <v>220</v>
      </c>
      <c r="B63" s="159">
        <v>100000000</v>
      </c>
      <c r="C63" s="159">
        <v>110000000</v>
      </c>
      <c r="D63" s="159">
        <v>120000000</v>
      </c>
      <c r="E63" s="162">
        <f>D63+C63+B63</f>
        <v>330000000</v>
      </c>
    </row>
    <row r="64" spans="1:5" ht="38.25">
      <c r="A64" s="92" t="s">
        <v>219</v>
      </c>
      <c r="B64" s="160"/>
      <c r="C64" s="160"/>
      <c r="D64" s="160"/>
      <c r="E64" s="163"/>
    </row>
    <row r="65" spans="1:5" ht="38.25">
      <c r="A65" s="92" t="s">
        <v>221</v>
      </c>
      <c r="B65" s="160"/>
      <c r="C65" s="160"/>
      <c r="D65" s="160"/>
      <c r="E65" s="163"/>
    </row>
    <row r="66" spans="1:5" ht="26.25" thickBot="1">
      <c r="A66" s="93" t="s">
        <v>222</v>
      </c>
      <c r="B66" s="160"/>
      <c r="C66" s="160"/>
      <c r="D66" s="160"/>
      <c r="E66" s="163"/>
    </row>
    <row r="67" spans="1:5" ht="16.5" thickBot="1">
      <c r="A67" s="32" t="s">
        <v>317</v>
      </c>
      <c r="B67" s="33">
        <f>B63+B48+B27+B14+B6</f>
        <v>3707000000</v>
      </c>
      <c r="C67" s="33">
        <f>C63+C48+C27+C14+C6</f>
        <v>3897400000</v>
      </c>
      <c r="D67" s="33">
        <f>D63+D48+D27+D14+D6</f>
        <v>4090000000</v>
      </c>
      <c r="E67" s="33">
        <f>E63+E48+E27+E14+E6</f>
        <v>11694400000</v>
      </c>
    </row>
  </sheetData>
  <mergeCells count="22">
    <mergeCell ref="F6:F10"/>
    <mergeCell ref="D27:D44"/>
    <mergeCell ref="E27:E44"/>
    <mergeCell ref="D48:D59"/>
    <mergeCell ref="E48:E59"/>
    <mergeCell ref="D6:D10"/>
    <mergeCell ref="E6:E10"/>
    <mergeCell ref="B14:B23"/>
    <mergeCell ref="C14:C23"/>
    <mergeCell ref="D14:D23"/>
    <mergeCell ref="E14:E23"/>
    <mergeCell ref="B27:B44"/>
    <mergeCell ref="A1:C1"/>
    <mergeCell ref="B48:B59"/>
    <mergeCell ref="C48:C59"/>
    <mergeCell ref="B6:B10"/>
    <mergeCell ref="C6:C10"/>
    <mergeCell ref="C27:C44"/>
    <mergeCell ref="B63:B66"/>
    <mergeCell ref="C63:C66"/>
    <mergeCell ref="D63:D66"/>
    <mergeCell ref="E63:E6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2">
      <selection activeCell="A28" sqref="A28:E29"/>
    </sheetView>
  </sheetViews>
  <sheetFormatPr defaultColWidth="11.421875" defaultRowHeight="12.75"/>
  <cols>
    <col min="1" max="1" width="57.00390625" style="0" customWidth="1"/>
    <col min="2" max="5" width="16.00390625" style="0" customWidth="1"/>
  </cols>
  <sheetData>
    <row r="1" spans="1:5" ht="12.75">
      <c r="A1" s="123" t="s">
        <v>291</v>
      </c>
      <c r="B1" s="124"/>
      <c r="C1" s="94"/>
      <c r="D1" s="94"/>
      <c r="E1" s="94"/>
    </row>
    <row r="2" spans="1:4" ht="12.75">
      <c r="A2" s="125" t="s">
        <v>223</v>
      </c>
      <c r="B2" s="126"/>
      <c r="C2" s="94"/>
      <c r="D2" s="94"/>
    </row>
    <row r="3" spans="1:4" ht="12.75">
      <c r="A3" s="127" t="s">
        <v>224</v>
      </c>
      <c r="B3" s="128"/>
      <c r="C3" s="94"/>
      <c r="D3" s="94"/>
    </row>
    <row r="4" ht="13.5" thickBot="1"/>
    <row r="5" spans="1:5" ht="26.25" thickBot="1">
      <c r="A5" s="7" t="s">
        <v>351</v>
      </c>
      <c r="B5" s="20" t="s">
        <v>292</v>
      </c>
      <c r="C5" s="20" t="s">
        <v>293</v>
      </c>
      <c r="D5" s="12" t="s">
        <v>294</v>
      </c>
      <c r="E5" s="37" t="s">
        <v>290</v>
      </c>
    </row>
    <row r="6" spans="1:5" ht="38.25">
      <c r="A6" s="95" t="s">
        <v>225</v>
      </c>
      <c r="B6" s="159">
        <v>911000000</v>
      </c>
      <c r="C6" s="159">
        <v>800000000</v>
      </c>
      <c r="D6" s="159">
        <v>850000000</v>
      </c>
      <c r="E6" s="162">
        <f>D6+C6+B6</f>
        <v>2561000000</v>
      </c>
    </row>
    <row r="7" spans="1:5" ht="38.25">
      <c r="A7" s="96" t="s">
        <v>226</v>
      </c>
      <c r="B7" s="160"/>
      <c r="C7" s="160"/>
      <c r="D7" s="160"/>
      <c r="E7" s="163"/>
    </row>
    <row r="8" spans="1:5" ht="38.25">
      <c r="A8" s="96" t="s">
        <v>227</v>
      </c>
      <c r="B8" s="160"/>
      <c r="C8" s="160"/>
      <c r="D8" s="160"/>
      <c r="E8" s="163"/>
    </row>
    <row r="9" spans="1:5" ht="12.75">
      <c r="A9" s="96" t="s">
        <v>228</v>
      </c>
      <c r="B9" s="160"/>
      <c r="C9" s="160"/>
      <c r="D9" s="160"/>
      <c r="E9" s="163"/>
    </row>
    <row r="10" spans="1:5" ht="12.75">
      <c r="A10" s="96" t="s">
        <v>229</v>
      </c>
      <c r="B10" s="160"/>
      <c r="C10" s="160"/>
      <c r="D10" s="160"/>
      <c r="E10" s="163"/>
    </row>
    <row r="11" spans="1:5" ht="51">
      <c r="A11" s="97" t="s">
        <v>230</v>
      </c>
      <c r="B11" s="160"/>
      <c r="C11" s="160"/>
      <c r="D11" s="160"/>
      <c r="E11" s="163"/>
    </row>
    <row r="12" spans="1:5" ht="38.25">
      <c r="A12" s="97" t="s">
        <v>231</v>
      </c>
      <c r="B12" s="160"/>
      <c r="C12" s="160"/>
      <c r="D12" s="160"/>
      <c r="E12" s="163"/>
    </row>
    <row r="13" spans="1:5" ht="25.5">
      <c r="A13" s="96" t="s">
        <v>232</v>
      </c>
      <c r="B13" s="160"/>
      <c r="C13" s="160"/>
      <c r="D13" s="160"/>
      <c r="E13" s="163"/>
    </row>
    <row r="14" spans="1:5" ht="25.5">
      <c r="A14" s="96" t="s">
        <v>233</v>
      </c>
      <c r="B14" s="160"/>
      <c r="C14" s="160"/>
      <c r="D14" s="160"/>
      <c r="E14" s="163"/>
    </row>
    <row r="15" spans="1:5" ht="26.25" thickBot="1">
      <c r="A15" s="98" t="s">
        <v>234</v>
      </c>
      <c r="B15" s="161"/>
      <c r="C15" s="161"/>
      <c r="D15" s="161"/>
      <c r="E15" s="164"/>
    </row>
    <row r="17" spans="1:4" ht="13.5" thickBot="1">
      <c r="A17" s="127" t="s">
        <v>235</v>
      </c>
      <c r="B17" s="128"/>
      <c r="C17" s="94"/>
      <c r="D17" s="94"/>
    </row>
    <row r="18" spans="1:5" ht="26.25" thickBot="1">
      <c r="A18" s="7" t="s">
        <v>351</v>
      </c>
      <c r="B18" s="20" t="s">
        <v>292</v>
      </c>
      <c r="C18" s="20" t="s">
        <v>293</v>
      </c>
      <c r="D18" s="12" t="s">
        <v>294</v>
      </c>
      <c r="E18" s="37" t="s">
        <v>290</v>
      </c>
    </row>
    <row r="19" spans="1:5" ht="38.25">
      <c r="A19" s="129" t="s">
        <v>236</v>
      </c>
      <c r="B19" s="159">
        <v>250000000</v>
      </c>
      <c r="C19" s="159">
        <f>B19*1.05</f>
        <v>262500000</v>
      </c>
      <c r="D19" s="159">
        <f>C19*1.045</f>
        <v>274312500</v>
      </c>
      <c r="E19" s="162">
        <f>D19+C19+B19</f>
        <v>786812500</v>
      </c>
    </row>
    <row r="20" spans="1:5" ht="12.75">
      <c r="A20" s="118" t="s">
        <v>237</v>
      </c>
      <c r="B20" s="179"/>
      <c r="C20" s="179"/>
      <c r="D20" s="179"/>
      <c r="E20" s="180"/>
    </row>
    <row r="21" spans="1:5" ht="25.5">
      <c r="A21" s="118" t="s">
        <v>238</v>
      </c>
      <c r="B21" s="179"/>
      <c r="C21" s="179"/>
      <c r="D21" s="179"/>
      <c r="E21" s="180"/>
    </row>
    <row r="22" spans="1:5" ht="25.5">
      <c r="A22" s="118" t="s">
        <v>239</v>
      </c>
      <c r="B22" s="179"/>
      <c r="C22" s="179"/>
      <c r="D22" s="179"/>
      <c r="E22" s="180"/>
    </row>
    <row r="23" spans="1:5" ht="25.5">
      <c r="A23" s="118" t="s">
        <v>240</v>
      </c>
      <c r="B23" s="179"/>
      <c r="C23" s="179"/>
      <c r="D23" s="179"/>
      <c r="E23" s="180"/>
    </row>
    <row r="24" spans="1:5" ht="25.5">
      <c r="A24" s="118" t="s">
        <v>241</v>
      </c>
      <c r="B24" s="179"/>
      <c r="C24" s="179"/>
      <c r="D24" s="179"/>
      <c r="E24" s="180"/>
    </row>
    <row r="25" spans="1:5" ht="63.75">
      <c r="A25" s="118" t="s">
        <v>242</v>
      </c>
      <c r="B25" s="179"/>
      <c r="C25" s="179"/>
      <c r="D25" s="179"/>
      <c r="E25" s="180"/>
    </row>
    <row r="26" spans="1:5" ht="38.25">
      <c r="A26" s="118" t="s">
        <v>243</v>
      </c>
      <c r="B26" s="179"/>
      <c r="C26" s="179"/>
      <c r="D26" s="179"/>
      <c r="E26" s="180"/>
    </row>
    <row r="28" spans="1:4" ht="13.5" thickBot="1">
      <c r="A28" s="127" t="s">
        <v>244</v>
      </c>
      <c r="B28" s="128"/>
      <c r="C28" s="94"/>
      <c r="D28" s="94"/>
    </row>
    <row r="29" spans="1:5" ht="26.25" thickBot="1">
      <c r="A29" s="7" t="s">
        <v>351</v>
      </c>
      <c r="B29" s="20" t="s">
        <v>292</v>
      </c>
      <c r="C29" s="20" t="s">
        <v>293</v>
      </c>
      <c r="D29" s="12" t="s">
        <v>294</v>
      </c>
      <c r="E29" s="37" t="s">
        <v>290</v>
      </c>
    </row>
    <row r="30" spans="1:5" ht="12.75">
      <c r="A30" s="95" t="s">
        <v>245</v>
      </c>
      <c r="B30" s="159">
        <v>1200000000</v>
      </c>
      <c r="C30" s="159">
        <v>500000000</v>
      </c>
      <c r="D30" s="159">
        <v>525000000</v>
      </c>
      <c r="E30" s="162">
        <f>D30+C30+B30</f>
        <v>2225000000</v>
      </c>
    </row>
    <row r="31" spans="1:5" ht="12.75">
      <c r="A31" s="96" t="s">
        <v>246</v>
      </c>
      <c r="B31" s="179"/>
      <c r="C31" s="179"/>
      <c r="D31" s="179"/>
      <c r="E31" s="180"/>
    </row>
    <row r="32" spans="1:5" ht="12.75">
      <c r="A32" s="96" t="s">
        <v>247</v>
      </c>
      <c r="B32" s="179"/>
      <c r="C32" s="179"/>
      <c r="D32" s="179"/>
      <c r="E32" s="180"/>
    </row>
    <row r="33" spans="1:5" ht="26.25" thickBot="1">
      <c r="A33" s="98" t="s">
        <v>248</v>
      </c>
      <c r="B33" s="181"/>
      <c r="C33" s="181"/>
      <c r="D33" s="181"/>
      <c r="E33" s="182"/>
    </row>
    <row r="34" spans="1:5" ht="16.5" thickBot="1">
      <c r="A34" s="32" t="s">
        <v>317</v>
      </c>
      <c r="B34" s="33">
        <f>B30+B19+B6</f>
        <v>2361000000</v>
      </c>
      <c r="C34" s="33">
        <f>C30+C19+C6</f>
        <v>1562500000</v>
      </c>
      <c r="D34" s="33">
        <f>D30+D19+D6</f>
        <v>1649312500</v>
      </c>
      <c r="E34" s="33">
        <f>E30+E19+E6</f>
        <v>5572812500</v>
      </c>
    </row>
  </sheetData>
  <mergeCells count="12">
    <mergeCell ref="B30:B33"/>
    <mergeCell ref="C30:C33"/>
    <mergeCell ref="D30:D33"/>
    <mergeCell ref="E30:E33"/>
    <mergeCell ref="B19:B26"/>
    <mergeCell ref="C19:C26"/>
    <mergeCell ref="D19:D26"/>
    <mergeCell ref="E19:E26"/>
    <mergeCell ref="C6:C15"/>
    <mergeCell ref="D6:D15"/>
    <mergeCell ref="E6:E15"/>
    <mergeCell ref="B6:B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6" sqref="B16"/>
    </sheetView>
  </sheetViews>
  <sheetFormatPr defaultColWidth="11.421875" defaultRowHeight="12.75"/>
  <cols>
    <col min="1" max="1" width="70.28125" style="0" bestFit="1" customWidth="1"/>
    <col min="2" max="5" width="16.140625" style="0" customWidth="1"/>
  </cols>
  <sheetData>
    <row r="1" spans="1:5" ht="20.25">
      <c r="A1" s="183" t="s">
        <v>291</v>
      </c>
      <c r="B1" s="184"/>
      <c r="C1" s="184"/>
      <c r="D1" s="184"/>
      <c r="E1" s="184"/>
    </row>
    <row r="2" spans="1:5" s="134" customFormat="1" ht="15.75">
      <c r="A2" s="185" t="s">
        <v>249</v>
      </c>
      <c r="B2" s="186"/>
      <c r="C2" s="186"/>
      <c r="D2" s="186"/>
      <c r="E2" s="186"/>
    </row>
    <row r="3" spans="1:4" s="134" customFormat="1" ht="13.5" thickBot="1">
      <c r="A3" s="132"/>
      <c r="B3" s="132"/>
      <c r="C3" s="133"/>
      <c r="D3" s="133"/>
    </row>
    <row r="4" spans="1:5" ht="26.25" thickBot="1">
      <c r="A4" s="13" t="s">
        <v>250</v>
      </c>
      <c r="B4" s="14" t="s">
        <v>292</v>
      </c>
      <c r="C4" s="14" t="s">
        <v>293</v>
      </c>
      <c r="D4" s="15" t="s">
        <v>294</v>
      </c>
      <c r="E4" s="144" t="s">
        <v>290</v>
      </c>
    </row>
    <row r="5" spans="1:5" ht="15">
      <c r="A5" s="141" t="s">
        <v>251</v>
      </c>
      <c r="B5" s="142">
        <f>'EJE 1'!B50</f>
        <v>4050000000</v>
      </c>
      <c r="C5" s="142">
        <f>'EJE 1'!C50</f>
        <v>2152500000</v>
      </c>
      <c r="D5" s="142">
        <f>'EJE 1'!D50</f>
        <v>2249362500</v>
      </c>
      <c r="E5" s="143">
        <f>D5+C5+B5</f>
        <v>8451862500</v>
      </c>
    </row>
    <row r="6" spans="1:5" ht="15">
      <c r="A6" s="136" t="s">
        <v>252</v>
      </c>
      <c r="B6" s="135">
        <f>'EJE 2'!C39</f>
        <v>2567000000</v>
      </c>
      <c r="C6" s="135">
        <f>'EJE 2'!D39</f>
        <v>2695350000</v>
      </c>
      <c r="D6" s="135">
        <f>'EJE 2'!E39</f>
        <v>2816640750</v>
      </c>
      <c r="E6" s="137">
        <f aca="true" t="shared" si="0" ref="E6:E12">D6+C6+B6</f>
        <v>8078990750</v>
      </c>
    </row>
    <row r="7" spans="1:5" ht="15">
      <c r="A7" s="136" t="s">
        <v>253</v>
      </c>
      <c r="B7" s="135">
        <f>'EJE 3'!C96</f>
        <v>106050000000</v>
      </c>
      <c r="C7" s="135">
        <f>'EJE 3'!D96</f>
        <v>73277500000</v>
      </c>
      <c r="D7" s="135">
        <f>'EJE 3'!E96</f>
        <v>66465386500</v>
      </c>
      <c r="E7" s="137">
        <f t="shared" si="0"/>
        <v>245792886500</v>
      </c>
    </row>
    <row r="8" spans="1:5" ht="15">
      <c r="A8" s="136" t="s">
        <v>254</v>
      </c>
      <c r="B8" s="135">
        <f>'EJE 4'!B144</f>
        <v>224979857142.85715</v>
      </c>
      <c r="C8" s="135">
        <f>'EJE 4'!C144</f>
        <v>235215850000</v>
      </c>
      <c r="D8" s="135">
        <f>'EJE 4'!D144</f>
        <v>245800975750</v>
      </c>
      <c r="E8" s="137">
        <f t="shared" si="0"/>
        <v>705996682892.8572</v>
      </c>
    </row>
    <row r="9" spans="1:5" ht="15">
      <c r="A9" s="136" t="s">
        <v>255</v>
      </c>
      <c r="B9" s="135">
        <f>'EJE 5'!C103</f>
        <v>48013000000</v>
      </c>
      <c r="C9" s="135">
        <f>'EJE 5'!D103</f>
        <v>50419000000</v>
      </c>
      <c r="D9" s="135">
        <f>'EJE 5'!E103</f>
        <v>52693480000</v>
      </c>
      <c r="E9" s="137">
        <f t="shared" si="0"/>
        <v>151125480000</v>
      </c>
    </row>
    <row r="10" spans="1:5" ht="15">
      <c r="A10" s="136" t="s">
        <v>256</v>
      </c>
      <c r="B10" s="135">
        <f>'EJE 6'!B67</f>
        <v>3707000000</v>
      </c>
      <c r="C10" s="135">
        <f>'EJE 6'!C67</f>
        <v>3897400000</v>
      </c>
      <c r="D10" s="135">
        <f>'EJE 6'!D67</f>
        <v>4090000000</v>
      </c>
      <c r="E10" s="137">
        <f t="shared" si="0"/>
        <v>11694400000</v>
      </c>
    </row>
    <row r="11" spans="1:5" ht="15">
      <c r="A11" s="136" t="s">
        <v>257</v>
      </c>
      <c r="B11" s="135">
        <f>'EJE 7'!B34</f>
        <v>2361000000</v>
      </c>
      <c r="C11" s="135">
        <f>'EJE 7'!C34</f>
        <v>1562500000</v>
      </c>
      <c r="D11" s="135">
        <f>'EJE 7'!D34</f>
        <v>1649312500</v>
      </c>
      <c r="E11" s="137">
        <f t="shared" si="0"/>
        <v>5572812500</v>
      </c>
    </row>
    <row r="12" spans="1:5" ht="13.5" thickBot="1">
      <c r="A12" s="138" t="s">
        <v>317</v>
      </c>
      <c r="B12" s="139">
        <f>SUM(B5:B11)</f>
        <v>391727857142.8572</v>
      </c>
      <c r="C12" s="139">
        <f>SUM(C5:C11)</f>
        <v>369220100000</v>
      </c>
      <c r="D12" s="139">
        <f>SUM(D5:D11)</f>
        <v>375765158000</v>
      </c>
      <c r="E12" s="140">
        <f t="shared" si="0"/>
        <v>1136713115142.8572</v>
      </c>
    </row>
  </sheetData>
  <mergeCells count="2">
    <mergeCell ref="A1:E1"/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2008-10-21T05:31:18Z</cp:lastPrinted>
  <dcterms:created xsi:type="dcterms:W3CDTF">2005-09-30T21:17:52Z</dcterms:created>
  <dcterms:modified xsi:type="dcterms:W3CDTF">2008-10-27T20:31:58Z</dcterms:modified>
  <cp:category/>
  <cp:version/>
  <cp:contentType/>
  <cp:contentStatus/>
</cp:coreProperties>
</file>