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<sst xmlns="http://schemas.openxmlformats.org/spreadsheetml/2006/main" count="119" uniqueCount="110">
  <si>
    <t>PLAN DE DESARROLLO  QUEREMOS MAS PODEMOS MAS 2008-2011</t>
  </si>
  <si>
    <t>Presupuesto por Resultados. Municipio de Pasto.  2010</t>
  </si>
  <si>
    <t>EJE ESTRATEGICO CONVIVENCIA, SEGURIDAD Y JUSTICIA</t>
  </si>
  <si>
    <t>PROGRAMA  PASTO SEGURO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</si>
  <si>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</si>
  <si>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</si>
  <si>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</si>
  <si>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</si>
  <si>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</si>
  <si>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META PROGRAMADA 2010</t>
  </si>
  <si>
    <t>NOMBRE PROYECTO</t>
  </si>
  <si>
    <t xml:space="preserve">COSTO </t>
  </si>
  <si>
    <t>RESPONSABLE POR PROYECTO</t>
  </si>
  <si>
    <t>OBSERVACIONES</t>
  </si>
  <si>
    <t>NIVEL CENTRAL</t>
  </si>
  <si>
    <t>OTRO</t>
  </si>
  <si>
    <t>TOTAL PROYECTO</t>
  </si>
  <si>
    <t>Nombre Indicador</t>
  </si>
  <si>
    <t>VALOR</t>
  </si>
  <si>
    <t>NOMBRE FUENTE</t>
  </si>
  <si>
    <t>Altos niveles de inseguridad en el Municipio de Pasto</t>
  </si>
  <si>
    <t xml:space="preserve">Avanzar y fortalecer el restablecimiento de las condiciones de seguridad para la comunidad. </t>
  </si>
  <si>
    <t xml:space="preserve">Disminución tasa de homicidios </t>
  </si>
  <si>
    <t>Se disminuirá la tasa de homicidios a 20 por cada 100.000 habitantes</t>
  </si>
  <si>
    <t>Tasa de homicidios por cada 100.000 habitantes</t>
  </si>
  <si>
    <t>20.7</t>
  </si>
  <si>
    <t>Operatividad y  fortalecimeitno Observatorio del delito-Servicio de Inhumación de cadaveres NN en el Municipio de Pasto</t>
  </si>
  <si>
    <t xml:space="preserve">JOSE LUIS GUERA - MARIO M. FAJARDO </t>
  </si>
  <si>
    <t>Disminución tasa de suicidios.</t>
  </si>
  <si>
    <t>Se disminuirá la tasa de suicidios a 10 por cada 100.000 habitantes.</t>
  </si>
  <si>
    <t>Tasa de suicidios por cada 100.000 habitantes</t>
  </si>
  <si>
    <t>10.72</t>
  </si>
  <si>
    <t xml:space="preserve">Disminución tasa de muertes no intencionales </t>
  </si>
  <si>
    <t>Se disminuirá la tasa de muertes no intencionales a 14 por cada 100.000 habitantes.</t>
  </si>
  <si>
    <t>Tasa de muertes no intencionales por cada 100.000 habitantes</t>
  </si>
  <si>
    <t>14.47</t>
  </si>
  <si>
    <t>Disminución del número de lesiones  por violencia interpersonal.</t>
  </si>
  <si>
    <t>Se disminuirá la tasa de lesiones por violencia interpersonal a 507,84 por cada 100.000 habitantes</t>
  </si>
  <si>
    <t>Tasa de lesiones por violencia interpersonal por cada 100.000 habitantes</t>
  </si>
  <si>
    <t>546.45</t>
  </si>
  <si>
    <t>Asesoría Nocturna</t>
  </si>
  <si>
    <t xml:space="preserve">JOSE LUIS GUERRA - MARIO M. FAJARDO </t>
  </si>
  <si>
    <t xml:space="preserve">Disminución del número de hurtos callejeros </t>
  </si>
  <si>
    <t>Se disminuirá a 71.3 la tasa de hurtos callejeros por cada 100.000 habitantes</t>
  </si>
  <si>
    <t>Número de personas que acceden a mecanismos de solución de conflictos.</t>
  </si>
  <si>
    <t xml:space="preserve">Disminución del número de hurtos de vehículos y motocicletas. </t>
  </si>
  <si>
    <t>Se disminuirá a 18.76 la tasa de hurtos de vehículos por cada 100.000 habitantes y, a 20.76 por cada 100.000 habitantes la de motocicletas</t>
  </si>
  <si>
    <t>Tasa de hurtos de vehículos por cada 100.000 habitantes</t>
  </si>
  <si>
    <t xml:space="preserve">Operatividad y Fortalecimiento del Fondo de Seguridad y Convivencia </t>
  </si>
  <si>
    <t>Se ejecutaran los proyectos de Cabildos con recursos de Fondo de Seguridad Ciudadana: Buesaquillo $15,600,000. Comuna 7 $98,000,000. Comuna 9 $32,000,000. Comuna 1 $10,000,000. Comuna 1 $ 5,000,000</t>
  </si>
  <si>
    <t>Tasa de hurtos de motocicletas por cada 100.000 habitantes</t>
  </si>
  <si>
    <t xml:space="preserve">Disminución del número de hurtos a residencias, centros comerciales e instituciones financieras </t>
  </si>
  <si>
    <t>Se disminuirá la tasa de hurtos a residencias a 31 por cada 100.000 habitantes, la tasa de hurtos a centros comerciales a 32 por cada 100.000 habitantes y,  se mantendrá la tasa de hurtos a instituciones financieras en 0 por cada 100.000 habitantes.</t>
  </si>
  <si>
    <t>Tasa de hurtos  a residencias cada 100.000 habitantes</t>
  </si>
  <si>
    <t>32.23</t>
  </si>
  <si>
    <t>Tasa de hurtos  a centros comerciales por cada 100.000 habitantes</t>
  </si>
  <si>
    <t>Tasa de hurtos  a  instituciones financieras por cada 100.000 habitantes</t>
  </si>
  <si>
    <t>Disminución de la presencia de niños, adolescentes y jóvenes en sitios nocturnos no adecuados y atención de conformidad a la Ley 1098 del 2006.</t>
  </si>
  <si>
    <t>Se disminuirá en un 10% el número de niños que requieran atención y protección por encontrarse en sitios nocturnos no adecuados.</t>
  </si>
  <si>
    <t>Niños, jóvenes y adolescentes  atendidos y protegidos.</t>
  </si>
  <si>
    <t>1982 (3.5%)</t>
  </si>
  <si>
    <t>Decreto 0400</t>
  </si>
  <si>
    <t>Garantizar servicios de atención especializada a través de instituciones con carácter de internado e instrucción de apoyo  que ofrezcan programas dirigidos a adolescentes que han sido autores o partícipes de una infracción de ley penal.</t>
  </si>
  <si>
    <t>Se contratara 10 cupos de atencion para adolecentes que han sido autores o participes de una infraccion de ley penal.</t>
  </si>
  <si>
    <t>Cupos de atención para adolescentes que han sido autores o partícipes de una infracción de ley penal contratados.</t>
  </si>
  <si>
    <t>Asistencia integral en centros especializados a niños, niñas y adolescentes en conflicto con ley penal.-Sistema de responsabilidad penal para adolescentes</t>
  </si>
  <si>
    <t xml:space="preserve">JOSE LUIS GUERA - MARIO M. FAJARDO  </t>
  </si>
  <si>
    <t>Se contratara 12 cupos de intervencion y apoyo para adolecentes infractores en conflicto con la ley penal.</t>
  </si>
  <si>
    <t>Cupos de intervención de apoyo para adolescentes infractores en conflicto con la Ley Penal  contatados.</t>
  </si>
  <si>
    <t>Garantizar servicios transitorios donde sean ubicados los adolescentes una vez que hayan  sido  aprehendidos o cuando son sometidos por el juez.</t>
  </si>
  <si>
    <t>Se contratara 10 cupos de atencion en el centro espeliazado de recepcion para adolecentes que hayan sido aprehendido o sometidos por el juez.</t>
  </si>
  <si>
    <t>Cupos de atención en el centro especializado de recepción para adolescentes que hayan sido aprehendidos o cuando son sometidos por el Juez contratados.</t>
  </si>
  <si>
    <t>Organización y funcionamiento de la red de hogares de paso en el municipio  de Pasto  con la asistencia técnica del ICBF.</t>
  </si>
  <si>
    <t>se gestionara la conformacion de una red hogares de paso con ocho unidades en la modalidad familiar para la proteccion de niños, niñas y adolecentes que lo requerieran.</t>
  </si>
  <si>
    <t>Gestión realizada para la conformación de una red de hogares de paso en la modalidad familiar para la protección de niños, niñas y adolescentes que lo requieran.</t>
  </si>
  <si>
    <t>Asistencia integral en centros especializados a niños, niñas y adolescentes en conflicto con ley penal.</t>
  </si>
  <si>
    <t>Fortalecimiento  y puesta en marcha del principio de corresponsabilidad a través de estrategias de coordinación  interinstitucional e intersectorial para el  acceso a servicios de atención ambulatorios de los niños, niñas y adolescentes con derechos vulne</t>
  </si>
  <si>
    <t>Se gestionará la contratación de 5 cupos de intervención de apoyo para adolescentes con problemática de consumo de sustancias psicoactivas.</t>
  </si>
  <si>
    <t>Gestión realizada para la  contratación de cupos de intervención de apoyo para adolescentes con problemática de consumo de sustancias psicoactivas.</t>
  </si>
  <si>
    <t>Prevención para niños, niñas y adolescentes con problemática en el consumo de sustancias psicoactivas.</t>
  </si>
  <si>
    <t xml:space="preserve">Fortalecimiento del sistema de cámaras del circuito cerrado de televisión. </t>
  </si>
  <si>
    <t xml:space="preserve">Se mantendrá el 100% de las cámaras del circuito cerrado de televisión instaladas en espacio público y se instalará como mínimo 50 nuevas cámaras. </t>
  </si>
  <si>
    <t>Porcentaje de cámaras del circuito cerrado de televisión instaladas en espacio público con mantenimiento.</t>
  </si>
  <si>
    <t>Nuevas cámaras del circuito cerrado de televisión instaladas en espacio público.</t>
  </si>
  <si>
    <t>Fortealecimiento del sistema integrado de emergencia y seguridad SIES</t>
  </si>
  <si>
    <t>Ministerio de Interior y Justicia</t>
  </si>
  <si>
    <t xml:space="preserve">JOSE LUIS GUERRA . MARIO M. FAJARDO </t>
  </si>
  <si>
    <t>Creación de zonas seguras.</t>
  </si>
  <si>
    <t xml:space="preserve">Se crearán e implementarán 10 zonas seguras.  </t>
  </si>
  <si>
    <t>Zonas seguras implementadas</t>
  </si>
  <si>
    <t>JOSE LUIS GUERRA- MARIO MIGUEL FAJARDO</t>
  </si>
  <si>
    <t>Establelcimientos comerciales dentro de las zonas seguras que cumplen la normatividad en cuanto a condiciones locativas y ambientales</t>
  </si>
  <si>
    <t>Control,  vigilancia y aplicación de normas urbanisticas y ambientales para mejorar la convivencia en el Municipio de Pasto</t>
  </si>
  <si>
    <t>JOSE LUIS GUERRA -FABIO ZARAMA</t>
  </si>
  <si>
    <t>Nuevas construcciones en zonas seguras que  cumplen con la normatividad urbantistica vigente</t>
  </si>
  <si>
    <t xml:space="preserve">Construcción de centros de atención inmediata. </t>
  </si>
  <si>
    <t>Se construirá 2 centros de atención inmediata C.A.I. y se reconstruirá 3.</t>
  </si>
  <si>
    <t>Centros de atención inmediata construidos.</t>
  </si>
  <si>
    <t>Construcción Centros de Atención Inmediata Barrio San Agustín y Comuna 8</t>
  </si>
  <si>
    <t>Centros de atención inmediata reconstruidos.</t>
  </si>
  <si>
    <t xml:space="preserve">Creación, fortalecimiento y sostenibilidad de comités de paz, convivencia y seguridad. </t>
  </si>
  <si>
    <t xml:space="preserve">Se fortalecerá el 100% los comités de paz y convivencia       -CODEPAZ-  y se creará 132 CODEPAZ </t>
  </si>
  <si>
    <t>Porcentaje de CODEPAZ fortalecidos</t>
  </si>
  <si>
    <t>80 (29%)</t>
  </si>
  <si>
    <t>Creación y fortalecimiento  de los Comités de Paz y Convivencia</t>
  </si>
  <si>
    <t>CODEPAZ creados</t>
  </si>
  <si>
    <t>39 (27%)</t>
  </si>
  <si>
    <t>RECURSOS LEY 418/97</t>
  </si>
  <si>
    <t>RECURSOS SGP-SOBRETASA</t>
  </si>
  <si>
    <t>PROYECTO FONDO DE SEGURIDAD CIUDADANA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</si>
</sst>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4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8" fillId="0" borderId="12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9" fontId="6" fillId="0" borderId="12" xfId="52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justify" vertic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left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44"/>
  <sheetViews>
    <sheetView tabSelected="1" zoomScalePageLayoutView="0" workbookViewId="0" topLeftCell="F7">
      <selection activeCell="H9" sqref="H9:H11"/>
    </sheetView>
  </sheetViews>
  <sheetFormatPr defaultColWidth="11.421875" defaultRowHeight="12.75"/>
  <cols>
    <col min="1" max="1" width="20.57421875" style="1" customWidth="1"/>
    <col min="2" max="2" width="22.28125" style="1" customWidth="1"/>
    <col min="3" max="3" width="32.7109375" style="1" customWidth="1"/>
    <col min="4" max="4" width="33.00390625" style="1" customWidth="1"/>
    <col min="5" max="5" width="29.00390625" style="1" customWidth="1"/>
    <col min="6" max="6" width="14.00390625" style="1" customWidth="1"/>
    <col min="7" max="7" width="20.28125" style="1" bestFit="1" customWidth="1"/>
    <col min="8" max="8" width="14.8515625" style="1" bestFit="1" customWidth="1"/>
    <col min="9" max="9" width="15.00390625" style="1" customWidth="1"/>
    <col min="10" max="11" width="14.8515625" style="1" bestFit="1" customWidth="1"/>
    <col min="12" max="12" width="15.421875" style="1" customWidth="1"/>
    <col min="13" max="13" width="17.28125" style="1" bestFit="1" customWidth="1"/>
    <col min="14" max="16384" width="11.421875" style="1" customWidth="1"/>
  </cols>
  <sheetData>
    <row r="1" spans="1:6" ht="15.75">
      <c r="A1" s="91" t="s">
        <v>0</v>
      </c>
      <c r="B1" s="92"/>
      <c r="C1" s="93"/>
      <c r="F1" s="2"/>
    </row>
    <row r="2" spans="1:6" ht="12.75">
      <c r="A2" s="94" t="s">
        <v>1</v>
      </c>
      <c r="B2" s="95"/>
      <c r="C2" s="96"/>
      <c r="E2" s="3"/>
      <c r="F2" s="3"/>
    </row>
    <row r="3" spans="1:66" s="4" customFormat="1" ht="15.75">
      <c r="A3" s="97" t="s">
        <v>2</v>
      </c>
      <c r="B3" s="98"/>
      <c r="C3" s="99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s="4" customFormat="1" ht="15.75">
      <c r="A4" s="100" t="s">
        <v>3</v>
      </c>
      <c r="B4" s="101"/>
      <c r="C4" s="102"/>
      <c r="D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s="4" customFormat="1" ht="12.75" thickBot="1">
      <c r="A5" s="3"/>
      <c r="C5" s="3"/>
      <c r="D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72" s="4" customFormat="1" ht="12.75">
      <c r="A6" s="84" t="s">
        <v>4</v>
      </c>
      <c r="B6" s="87" t="s">
        <v>5</v>
      </c>
      <c r="C6" s="87" t="s">
        <v>6</v>
      </c>
      <c r="D6" s="79" t="s">
        <v>7</v>
      </c>
      <c r="E6" s="79" t="s">
        <v>8</v>
      </c>
      <c r="F6" s="81" t="s">
        <v>9</v>
      </c>
      <c r="G6" s="82" t="s">
        <v>10</v>
      </c>
      <c r="H6" s="82" t="s">
        <v>11</v>
      </c>
      <c r="I6" s="82"/>
      <c r="J6" s="82"/>
      <c r="K6" s="82"/>
      <c r="L6" s="73" t="s">
        <v>12</v>
      </c>
      <c r="M6" s="73" t="s">
        <v>13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6" customFormat="1" ht="12.75">
      <c r="A7" s="85"/>
      <c r="B7" s="88"/>
      <c r="C7" s="88"/>
      <c r="D7" s="80"/>
      <c r="E7" s="80"/>
      <c r="F7" s="76"/>
      <c r="G7" s="78"/>
      <c r="H7" s="76" t="s">
        <v>14</v>
      </c>
      <c r="I7" s="78" t="s">
        <v>15</v>
      </c>
      <c r="J7" s="78"/>
      <c r="K7" s="76" t="s">
        <v>16</v>
      </c>
      <c r="L7" s="74"/>
      <c r="M7" s="7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6" customFormat="1" ht="24.75" thickBot="1">
      <c r="A8" s="86"/>
      <c r="B8" s="89"/>
      <c r="C8" s="89"/>
      <c r="D8" s="90"/>
      <c r="E8" s="7" t="s">
        <v>17</v>
      </c>
      <c r="F8" s="77"/>
      <c r="G8" s="83"/>
      <c r="H8" s="77"/>
      <c r="I8" s="8" t="s">
        <v>18</v>
      </c>
      <c r="J8" s="8" t="s">
        <v>19</v>
      </c>
      <c r="K8" s="77"/>
      <c r="L8" s="75"/>
      <c r="M8" s="7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66" s="4" customFormat="1" ht="36" customHeight="1">
      <c r="A9" s="62" t="s">
        <v>20</v>
      </c>
      <c r="B9" s="65" t="s">
        <v>21</v>
      </c>
      <c r="C9" s="9" t="s">
        <v>22</v>
      </c>
      <c r="D9" s="10" t="s">
        <v>23</v>
      </c>
      <c r="E9" s="11" t="s">
        <v>24</v>
      </c>
      <c r="F9" s="12" t="s">
        <v>25</v>
      </c>
      <c r="G9" s="68" t="s">
        <v>26</v>
      </c>
      <c r="H9" s="69">
        <v>26500000</v>
      </c>
      <c r="I9" s="60">
        <v>0</v>
      </c>
      <c r="J9" s="60">
        <v>0</v>
      </c>
      <c r="K9" s="60">
        <f>+H9+I9+J9</f>
        <v>26500000</v>
      </c>
      <c r="L9" s="61" t="s">
        <v>27</v>
      </c>
      <c r="M9" s="5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4" customFormat="1" ht="25.5">
      <c r="A10" s="63"/>
      <c r="B10" s="66"/>
      <c r="C10" s="13" t="s">
        <v>28</v>
      </c>
      <c r="D10" s="11" t="s">
        <v>29</v>
      </c>
      <c r="E10" s="11" t="s">
        <v>30</v>
      </c>
      <c r="F10" s="14" t="s">
        <v>31</v>
      </c>
      <c r="G10" s="55"/>
      <c r="H10" s="57"/>
      <c r="I10" s="51"/>
      <c r="J10" s="51"/>
      <c r="K10" s="51"/>
      <c r="L10" s="59"/>
      <c r="M10" s="4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s="4" customFormat="1" ht="38.25">
      <c r="A11" s="63"/>
      <c r="B11" s="66"/>
      <c r="C11" s="13" t="s">
        <v>32</v>
      </c>
      <c r="D11" s="11" t="s">
        <v>33</v>
      </c>
      <c r="E11" s="11" t="s">
        <v>34</v>
      </c>
      <c r="F11" s="14" t="s">
        <v>35</v>
      </c>
      <c r="G11" s="46"/>
      <c r="H11" s="58"/>
      <c r="I11" s="50"/>
      <c r="J11" s="50"/>
      <c r="K11" s="50"/>
      <c r="L11" s="41"/>
      <c r="M11" s="4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s="4" customFormat="1" ht="51" customHeight="1">
      <c r="A12" s="63"/>
      <c r="B12" s="66"/>
      <c r="C12" s="13" t="s">
        <v>36</v>
      </c>
      <c r="D12" s="11" t="s">
        <v>37</v>
      </c>
      <c r="E12" s="11" t="s">
        <v>38</v>
      </c>
      <c r="F12" s="14" t="s">
        <v>39</v>
      </c>
      <c r="G12" s="15" t="s">
        <v>40</v>
      </c>
      <c r="H12" s="16">
        <v>38500000</v>
      </c>
      <c r="I12" s="17">
        <v>0</v>
      </c>
      <c r="J12" s="17">
        <v>0</v>
      </c>
      <c r="K12" s="17">
        <f>+H12+I12+J12</f>
        <v>38500000</v>
      </c>
      <c r="L12" s="18" t="s">
        <v>41</v>
      </c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4" customFormat="1" ht="50.25" customHeight="1">
      <c r="A13" s="63"/>
      <c r="B13" s="66"/>
      <c r="C13" s="13" t="s">
        <v>42</v>
      </c>
      <c r="D13" s="11" t="s">
        <v>43</v>
      </c>
      <c r="E13" s="11" t="s">
        <v>44</v>
      </c>
      <c r="F13" s="14"/>
      <c r="G13" s="15"/>
      <c r="H13" s="17">
        <v>0</v>
      </c>
      <c r="I13" s="17">
        <v>0</v>
      </c>
      <c r="J13" s="17">
        <v>0</v>
      </c>
      <c r="K13" s="17">
        <f>+H13+I13+J13</f>
        <v>0</v>
      </c>
      <c r="L13" s="18"/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4" customFormat="1" ht="48" customHeight="1">
      <c r="A14" s="63"/>
      <c r="B14" s="66"/>
      <c r="C14" s="43" t="s">
        <v>45</v>
      </c>
      <c r="D14" s="36" t="s">
        <v>46</v>
      </c>
      <c r="E14" s="11" t="s">
        <v>47</v>
      </c>
      <c r="F14" s="14">
        <f>78*100000/394074</f>
        <v>19.79323680324</v>
      </c>
      <c r="G14" s="45" t="s">
        <v>48</v>
      </c>
      <c r="H14" s="56">
        <v>573100000</v>
      </c>
      <c r="I14" s="49">
        <v>0</v>
      </c>
      <c r="J14" s="49">
        <v>0</v>
      </c>
      <c r="K14" s="49">
        <f>+H14</f>
        <v>573100000</v>
      </c>
      <c r="L14" s="40" t="s">
        <v>41</v>
      </c>
      <c r="M14" s="34" t="s">
        <v>49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s="4" customFormat="1" ht="53.25" customHeight="1">
      <c r="A15" s="63"/>
      <c r="B15" s="66"/>
      <c r="C15" s="43"/>
      <c r="D15" s="36"/>
      <c r="E15" s="11" t="s">
        <v>50</v>
      </c>
      <c r="F15" s="14">
        <f>85*100000/394074</f>
        <v>21.56955292660769</v>
      </c>
      <c r="G15" s="55"/>
      <c r="H15" s="57"/>
      <c r="I15" s="51"/>
      <c r="J15" s="51"/>
      <c r="K15" s="51"/>
      <c r="L15" s="59"/>
      <c r="M15" s="4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4" customFormat="1" ht="51" customHeight="1">
      <c r="A16" s="63"/>
      <c r="B16" s="66"/>
      <c r="C16" s="43" t="s">
        <v>51</v>
      </c>
      <c r="D16" s="36" t="s">
        <v>52</v>
      </c>
      <c r="E16" s="11" t="s">
        <v>53</v>
      </c>
      <c r="F16" s="14" t="s">
        <v>54</v>
      </c>
      <c r="G16" s="55"/>
      <c r="H16" s="57"/>
      <c r="I16" s="51"/>
      <c r="J16" s="51"/>
      <c r="K16" s="51"/>
      <c r="L16" s="59"/>
      <c r="M16" s="4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4" customFormat="1" ht="50.25" customHeight="1">
      <c r="A17" s="63"/>
      <c r="B17" s="66"/>
      <c r="C17" s="43"/>
      <c r="D17" s="36"/>
      <c r="E17" s="11" t="s">
        <v>55</v>
      </c>
      <c r="F17" s="14">
        <f>130*100000/394074</f>
        <v>32.9887280054</v>
      </c>
      <c r="G17" s="55"/>
      <c r="H17" s="57"/>
      <c r="I17" s="51"/>
      <c r="J17" s="51"/>
      <c r="K17" s="51"/>
      <c r="L17" s="59"/>
      <c r="M17" s="4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s="4" customFormat="1" ht="50.25" customHeight="1">
      <c r="A18" s="63"/>
      <c r="B18" s="66"/>
      <c r="C18" s="43"/>
      <c r="D18" s="36"/>
      <c r="E18" s="11" t="s">
        <v>56</v>
      </c>
      <c r="F18" s="14">
        <f>0*100000/394074</f>
        <v>0</v>
      </c>
      <c r="G18" s="46"/>
      <c r="H18" s="58"/>
      <c r="I18" s="50"/>
      <c r="J18" s="50"/>
      <c r="K18" s="50"/>
      <c r="L18" s="41"/>
      <c r="M18" s="4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s="4" customFormat="1" ht="63.75">
      <c r="A19" s="63"/>
      <c r="B19" s="66"/>
      <c r="C19" s="13" t="s">
        <v>57</v>
      </c>
      <c r="D19" s="11" t="s">
        <v>58</v>
      </c>
      <c r="E19" s="11" t="s">
        <v>59</v>
      </c>
      <c r="F19" s="14" t="s">
        <v>60</v>
      </c>
      <c r="G19" s="15" t="s">
        <v>61</v>
      </c>
      <c r="H19" s="16">
        <v>61050000</v>
      </c>
      <c r="I19" s="17">
        <v>0</v>
      </c>
      <c r="J19" s="17">
        <v>0</v>
      </c>
      <c r="K19" s="17">
        <f>+H19+I19+J19</f>
        <v>61050000</v>
      </c>
      <c r="L19" s="18" t="s">
        <v>41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13" ht="96" customHeight="1">
      <c r="A20" s="63"/>
      <c r="B20" s="66"/>
      <c r="C20" s="70" t="s">
        <v>62</v>
      </c>
      <c r="D20" s="11" t="s">
        <v>63</v>
      </c>
      <c r="E20" s="11" t="s">
        <v>64</v>
      </c>
      <c r="F20" s="14">
        <v>10</v>
      </c>
      <c r="G20" s="45" t="s">
        <v>65</v>
      </c>
      <c r="H20" s="47">
        <f>174249000+100000000</f>
        <v>274249000</v>
      </c>
      <c r="I20" s="49">
        <v>0</v>
      </c>
      <c r="J20" s="49">
        <v>0</v>
      </c>
      <c r="K20" s="49">
        <f>+H20+I20+J20</f>
        <v>274249000</v>
      </c>
      <c r="L20" s="32" t="s">
        <v>66</v>
      </c>
      <c r="M20" s="34"/>
    </row>
    <row r="21" spans="1:13" ht="51">
      <c r="A21" s="63"/>
      <c r="B21" s="66"/>
      <c r="C21" s="70"/>
      <c r="D21" s="11" t="s">
        <v>67</v>
      </c>
      <c r="E21" s="11" t="s">
        <v>68</v>
      </c>
      <c r="F21" s="14">
        <v>12</v>
      </c>
      <c r="G21" s="55"/>
      <c r="H21" s="71"/>
      <c r="I21" s="51"/>
      <c r="J21" s="51"/>
      <c r="K21" s="51"/>
      <c r="L21" s="52"/>
      <c r="M21" s="44"/>
    </row>
    <row r="22" spans="1:13" ht="76.5">
      <c r="A22" s="63"/>
      <c r="B22" s="66"/>
      <c r="C22" s="20" t="s">
        <v>69</v>
      </c>
      <c r="D22" s="11" t="s">
        <v>70</v>
      </c>
      <c r="E22" s="11" t="s">
        <v>71</v>
      </c>
      <c r="F22" s="14">
        <v>10</v>
      </c>
      <c r="G22" s="46"/>
      <c r="H22" s="48"/>
      <c r="I22" s="50"/>
      <c r="J22" s="50"/>
      <c r="K22" s="50"/>
      <c r="L22" s="53"/>
      <c r="M22" s="42"/>
    </row>
    <row r="23" spans="1:13" ht="76.5">
      <c r="A23" s="63"/>
      <c r="B23" s="66"/>
      <c r="C23" s="20" t="s">
        <v>72</v>
      </c>
      <c r="D23" s="11" t="s">
        <v>73</v>
      </c>
      <c r="E23" s="11" t="s">
        <v>74</v>
      </c>
      <c r="F23" s="14">
        <v>1</v>
      </c>
      <c r="G23" s="15" t="s">
        <v>75</v>
      </c>
      <c r="H23" s="21">
        <v>80000000</v>
      </c>
      <c r="I23" s="17">
        <v>0</v>
      </c>
      <c r="J23" s="17">
        <v>0</v>
      </c>
      <c r="K23" s="17">
        <v>80000000</v>
      </c>
      <c r="L23" s="18" t="s">
        <v>41</v>
      </c>
      <c r="M23" s="19"/>
    </row>
    <row r="24" spans="1:13" ht="89.25">
      <c r="A24" s="63"/>
      <c r="B24" s="66"/>
      <c r="C24" s="20" t="s">
        <v>76</v>
      </c>
      <c r="D24" s="11" t="s">
        <v>77</v>
      </c>
      <c r="E24" s="11" t="s">
        <v>78</v>
      </c>
      <c r="F24" s="14">
        <v>2</v>
      </c>
      <c r="G24" s="15" t="s">
        <v>79</v>
      </c>
      <c r="H24" s="21">
        <v>48000000</v>
      </c>
      <c r="I24" s="17">
        <v>0</v>
      </c>
      <c r="J24" s="17">
        <v>0</v>
      </c>
      <c r="K24" s="17">
        <v>48000000</v>
      </c>
      <c r="L24" s="18" t="s">
        <v>41</v>
      </c>
      <c r="M24" s="19"/>
    </row>
    <row r="25" spans="1:13" ht="51">
      <c r="A25" s="63"/>
      <c r="B25" s="66"/>
      <c r="C25" s="43" t="s">
        <v>80</v>
      </c>
      <c r="D25" s="36" t="s">
        <v>81</v>
      </c>
      <c r="E25" s="11" t="s">
        <v>82</v>
      </c>
      <c r="F25" s="22">
        <v>0.75</v>
      </c>
      <c r="G25" s="15" t="s">
        <v>48</v>
      </c>
      <c r="H25" s="16">
        <v>32000000</v>
      </c>
      <c r="I25" s="17">
        <v>0</v>
      </c>
      <c r="J25" s="17">
        <v>0</v>
      </c>
      <c r="K25" s="17">
        <f>+H25</f>
        <v>32000000</v>
      </c>
      <c r="L25" s="18" t="s">
        <v>41</v>
      </c>
      <c r="M25" s="19"/>
    </row>
    <row r="26" spans="1:13" ht="55.5" customHeight="1">
      <c r="A26" s="63"/>
      <c r="B26" s="66"/>
      <c r="C26" s="43"/>
      <c r="D26" s="36"/>
      <c r="E26" s="11" t="s">
        <v>83</v>
      </c>
      <c r="F26" s="23">
        <v>16</v>
      </c>
      <c r="G26" s="15" t="s">
        <v>84</v>
      </c>
      <c r="H26" s="17">
        <v>0</v>
      </c>
      <c r="I26" s="17">
        <v>5000000000</v>
      </c>
      <c r="J26" s="17" t="s">
        <v>85</v>
      </c>
      <c r="K26" s="17">
        <f>+I26</f>
        <v>5000000000</v>
      </c>
      <c r="L26" s="18" t="s">
        <v>86</v>
      </c>
      <c r="M26" s="19"/>
    </row>
    <row r="27" spans="1:13" ht="54.75" customHeight="1">
      <c r="A27" s="63"/>
      <c r="B27" s="66"/>
      <c r="C27" s="43" t="s">
        <v>87</v>
      </c>
      <c r="D27" s="36" t="s">
        <v>88</v>
      </c>
      <c r="E27" s="11" t="s">
        <v>89</v>
      </c>
      <c r="F27" s="23">
        <v>3</v>
      </c>
      <c r="G27" s="15" t="s">
        <v>48</v>
      </c>
      <c r="H27" s="16">
        <v>238500000</v>
      </c>
      <c r="I27" s="17">
        <v>0</v>
      </c>
      <c r="J27" s="17">
        <v>0</v>
      </c>
      <c r="K27" s="17">
        <f>+H27</f>
        <v>238500000</v>
      </c>
      <c r="L27" s="18" t="s">
        <v>90</v>
      </c>
      <c r="M27" s="19"/>
    </row>
    <row r="28" spans="1:13" ht="63.75" customHeight="1">
      <c r="A28" s="63"/>
      <c r="B28" s="66"/>
      <c r="C28" s="43"/>
      <c r="D28" s="36"/>
      <c r="E28" s="11" t="s">
        <v>91</v>
      </c>
      <c r="F28" s="23">
        <v>11000</v>
      </c>
      <c r="G28" s="45" t="s">
        <v>92</v>
      </c>
      <c r="H28" s="47">
        <v>100000000</v>
      </c>
      <c r="I28" s="49">
        <v>0</v>
      </c>
      <c r="J28" s="49">
        <v>0</v>
      </c>
      <c r="K28" s="49">
        <f>+H28+I28+J28</f>
        <v>100000000</v>
      </c>
      <c r="L28" s="40" t="s">
        <v>93</v>
      </c>
      <c r="M28" s="34"/>
    </row>
    <row r="29" spans="1:13" ht="38.25">
      <c r="A29" s="63"/>
      <c r="B29" s="66"/>
      <c r="C29" s="43"/>
      <c r="D29" s="36"/>
      <c r="E29" s="11" t="s">
        <v>94</v>
      </c>
      <c r="F29" s="23">
        <v>1776</v>
      </c>
      <c r="G29" s="46"/>
      <c r="H29" s="48"/>
      <c r="I29" s="50"/>
      <c r="J29" s="50"/>
      <c r="K29" s="50"/>
      <c r="L29" s="41"/>
      <c r="M29" s="42"/>
    </row>
    <row r="30" spans="1:13" ht="57" customHeight="1">
      <c r="A30" s="63"/>
      <c r="B30" s="66"/>
      <c r="C30" s="43" t="s">
        <v>95</v>
      </c>
      <c r="D30" s="36" t="s">
        <v>96</v>
      </c>
      <c r="E30" s="11" t="s">
        <v>97</v>
      </c>
      <c r="F30" s="23">
        <v>2</v>
      </c>
      <c r="G30" s="15" t="s">
        <v>98</v>
      </c>
      <c r="H30" s="24">
        <v>220000000</v>
      </c>
      <c r="I30" s="25">
        <v>0</v>
      </c>
      <c r="J30" s="25">
        <v>0</v>
      </c>
      <c r="K30" s="25">
        <f>+H30+I30+J30</f>
        <v>220000000</v>
      </c>
      <c r="L30" s="40" t="s">
        <v>41</v>
      </c>
      <c r="M30" s="34"/>
    </row>
    <row r="31" spans="1:13" ht="51" customHeight="1">
      <c r="A31" s="63"/>
      <c r="B31" s="66"/>
      <c r="C31" s="43"/>
      <c r="D31" s="36"/>
      <c r="E31" s="11" t="s">
        <v>99</v>
      </c>
      <c r="F31" s="23">
        <v>0</v>
      </c>
      <c r="G31" s="15"/>
      <c r="H31" s="25"/>
      <c r="I31" s="25">
        <v>0</v>
      </c>
      <c r="J31" s="25">
        <v>0</v>
      </c>
      <c r="K31" s="25">
        <f>+H31</f>
        <v>0</v>
      </c>
      <c r="L31" s="41"/>
      <c r="M31" s="42"/>
    </row>
    <row r="32" spans="1:13" ht="53.25" customHeight="1">
      <c r="A32" s="63"/>
      <c r="B32" s="66"/>
      <c r="C32" s="43" t="s">
        <v>100</v>
      </c>
      <c r="D32" s="36" t="s">
        <v>101</v>
      </c>
      <c r="E32" s="11" t="s">
        <v>102</v>
      </c>
      <c r="F32" s="14" t="s">
        <v>103</v>
      </c>
      <c r="G32" s="38" t="s">
        <v>104</v>
      </c>
      <c r="H32" s="39">
        <v>20350000</v>
      </c>
      <c r="I32" s="31">
        <v>0</v>
      </c>
      <c r="J32" s="31">
        <v>0</v>
      </c>
      <c r="K32" s="31">
        <f>+H32+I32+J32</f>
        <v>20350000</v>
      </c>
      <c r="L32" s="32" t="s">
        <v>41</v>
      </c>
      <c r="M32" s="34"/>
    </row>
    <row r="33" spans="1:13" ht="60" customHeight="1" thickBot="1">
      <c r="A33" s="64"/>
      <c r="B33" s="67"/>
      <c r="C33" s="72"/>
      <c r="D33" s="37"/>
      <c r="E33" s="26" t="s">
        <v>105</v>
      </c>
      <c r="F33" s="27" t="s">
        <v>106</v>
      </c>
      <c r="G33" s="38"/>
      <c r="H33" s="39"/>
      <c r="I33" s="31"/>
      <c r="J33" s="31"/>
      <c r="K33" s="31"/>
      <c r="L33" s="33"/>
      <c r="M33" s="35"/>
    </row>
    <row r="34" spans="8:11" ht="12">
      <c r="H34" s="28">
        <f>SUM(H9:H33)</f>
        <v>1712249000</v>
      </c>
      <c r="I34" s="28">
        <f>SUM(I9:I33)</f>
        <v>5000000000</v>
      </c>
      <c r="J34" s="28">
        <f>SUM(J9:J33)</f>
        <v>0</v>
      </c>
      <c r="K34" s="28">
        <f>SUM(K9:K33)</f>
        <v>6712249000</v>
      </c>
    </row>
    <row r="36" ht="12">
      <c r="H36" s="28"/>
    </row>
    <row r="38" ht="12">
      <c r="H38" s="29"/>
    </row>
    <row r="39" spans="8:9" ht="24">
      <c r="H39" s="30">
        <f>16500000+H12+H14+H19+100000000+H25+H27+H30+H32</f>
        <v>1300000000</v>
      </c>
      <c r="I39" s="1" t="s">
        <v>107</v>
      </c>
    </row>
    <row r="40" ht="12">
      <c r="H40" s="28"/>
    </row>
    <row r="41" spans="8:9" ht="24">
      <c r="H41" s="29">
        <f>10000000+H23+H24+H28+174249000</f>
        <v>412249000</v>
      </c>
      <c r="I41" s="1" t="s">
        <v>108</v>
      </c>
    </row>
    <row r="42" ht="12">
      <c r="H42" s="28"/>
    </row>
    <row r="43" spans="8:9" ht="48">
      <c r="H43" s="28">
        <f>+H14+H25+H27</f>
        <v>843600000</v>
      </c>
      <c r="I43" s="1" t="s">
        <v>109</v>
      </c>
    </row>
    <row r="44" ht="12">
      <c r="I44" s="28"/>
    </row>
  </sheetData>
  <sheetProtection/>
  <mergeCells count="69">
    <mergeCell ref="A6:A8"/>
    <mergeCell ref="B6:B8"/>
    <mergeCell ref="C6:C8"/>
    <mergeCell ref="D6:D8"/>
    <mergeCell ref="A1:C1"/>
    <mergeCell ref="A2:C2"/>
    <mergeCell ref="A3:C3"/>
    <mergeCell ref="A4:C4"/>
    <mergeCell ref="L6:L8"/>
    <mergeCell ref="M6:M8"/>
    <mergeCell ref="H7:H8"/>
    <mergeCell ref="I7:J7"/>
    <mergeCell ref="K7:K8"/>
    <mergeCell ref="E6:E7"/>
    <mergeCell ref="F6:F8"/>
    <mergeCell ref="G6:G8"/>
    <mergeCell ref="H6:K6"/>
    <mergeCell ref="A9:A33"/>
    <mergeCell ref="B9:B33"/>
    <mergeCell ref="G9:G11"/>
    <mergeCell ref="H9:H11"/>
    <mergeCell ref="C16:C18"/>
    <mergeCell ref="D16:D18"/>
    <mergeCell ref="C20:C21"/>
    <mergeCell ref="G20:G22"/>
    <mergeCell ref="H20:H22"/>
    <mergeCell ref="C32:C33"/>
    <mergeCell ref="J14:J18"/>
    <mergeCell ref="K14:K18"/>
    <mergeCell ref="L14:L18"/>
    <mergeCell ref="M14:M18"/>
    <mergeCell ref="I9:I11"/>
    <mergeCell ref="J9:J11"/>
    <mergeCell ref="K9:K11"/>
    <mergeCell ref="L9:L11"/>
    <mergeCell ref="I20:I22"/>
    <mergeCell ref="J20:J22"/>
    <mergeCell ref="K20:K22"/>
    <mergeCell ref="L20:L22"/>
    <mergeCell ref="M9:M11"/>
    <mergeCell ref="C14:C15"/>
    <mergeCell ref="D14:D15"/>
    <mergeCell ref="G14:G18"/>
    <mergeCell ref="H14:H18"/>
    <mergeCell ref="I14:I18"/>
    <mergeCell ref="M20:M22"/>
    <mergeCell ref="C25:C26"/>
    <mergeCell ref="D25:D26"/>
    <mergeCell ref="C27:C29"/>
    <mergeCell ref="D27:D29"/>
    <mergeCell ref="G28:G29"/>
    <mergeCell ref="H28:H29"/>
    <mergeCell ref="I28:I29"/>
    <mergeCell ref="J28:J29"/>
    <mergeCell ref="K28:K29"/>
    <mergeCell ref="L28:L29"/>
    <mergeCell ref="M28:M29"/>
    <mergeCell ref="C30:C31"/>
    <mergeCell ref="D30:D31"/>
    <mergeCell ref="L30:L31"/>
    <mergeCell ref="M30:M31"/>
    <mergeCell ref="J32:J33"/>
    <mergeCell ref="K32:K33"/>
    <mergeCell ref="L32:L33"/>
    <mergeCell ref="M32:M33"/>
    <mergeCell ref="D32:D33"/>
    <mergeCell ref="G32:G33"/>
    <mergeCell ref="H32:H33"/>
    <mergeCell ref="I32:I3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</dc:creator>
  <cp:keywords/>
  <dc:description/>
  <cp:lastModifiedBy>Usuario</cp:lastModifiedBy>
  <dcterms:created xsi:type="dcterms:W3CDTF">2009-12-17T13:01:35Z</dcterms:created>
  <dcterms:modified xsi:type="dcterms:W3CDTF">2009-12-18T16:06:25Z</dcterms:modified>
  <cp:category/>
  <cp:version/>
  <cp:contentType/>
  <cp:contentStatus/>
</cp:coreProperties>
</file>