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G:\Mi unidad\TRABAJO EN CASA\Planeación institucional\Planeación institucional\2023\Octubre\PRESUPUESTO 2024\PRESUPUESTO PARA ENVIAR DEPENDENCIAS\POAI_DEF_V1\"/>
    </mc:Choice>
  </mc:AlternateContent>
  <xr:revisionPtr revIDLastSave="0" documentId="13_ncr:1_{572C7CB3-6A03-4883-B40E-BBF16D36D5D2}" xr6:coauthVersionLast="40" xr6:coauthVersionMax="40" xr10:uidLastSave="{00000000-0000-0000-0000-000000000000}"/>
  <bookViews>
    <workbookView xWindow="0" yWindow="0" windowWidth="28800" windowHeight="13620" firstSheet="1" activeTab="1" xr2:uid="{00000000-000D-0000-FFFF-FFFF00000000}"/>
  </bookViews>
  <sheets>
    <sheet name="POAI 2023 Desagregado proye (2" sheetId="3" state="hidden" r:id="rId1"/>
    <sheet name="POAI" sheetId="5" r:id="rId2"/>
    <sheet name="POAI 2023 Desagregado proyecos" sheetId="1" state="hidden" r:id="rId3"/>
    <sheet name="Hoja2" sheetId="2" state="hidden" r:id="rId4"/>
    <sheet name="Hoja3" sheetId="4" state="hidden" r:id="rId5"/>
  </sheets>
  <definedNames>
    <definedName name="_xlnm._FilterDatabase" localSheetId="0" hidden="1">'POAI 2023 Desagregado proye (2'!$A$1:$AR$142</definedName>
    <definedName name="_xlnm._FilterDatabase" localSheetId="2" hidden="1">'POAI 2023 Desagregado proyecos'!$A$4:$AR$145</definedName>
    <definedName name="_xlnm.Print_Area" localSheetId="0">'POAI 2023 Desagregado proye (2'!$C$1:$J$142</definedName>
    <definedName name="_xlnm.Print_Titles" localSheetId="0">'POAI 2023 Desagregado proye (2'!$1:$1</definedName>
  </definedNames>
  <calcPr calcId="191029"/>
  <pivotCaches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62" i="5" l="1"/>
  <c r="AP62" i="5"/>
  <c r="AQ62" i="5"/>
  <c r="AR62" i="5"/>
  <c r="AS62" i="5"/>
  <c r="AT62" i="5"/>
  <c r="AU62" i="5"/>
  <c r="AV62" i="5"/>
  <c r="AW62" i="5"/>
  <c r="AX62" i="5"/>
  <c r="AY62" i="5"/>
  <c r="AZ62" i="5"/>
  <c r="BA62" i="5"/>
  <c r="BB62" i="5"/>
  <c r="BC62" i="5"/>
  <c r="BD62" i="5"/>
  <c r="BE62" i="5"/>
  <c r="BF62" i="5"/>
  <c r="BG62" i="5"/>
  <c r="BH62" i="5"/>
  <c r="BI62" i="5"/>
  <c r="BJ62" i="5"/>
  <c r="BK62" i="5"/>
  <c r="BL62" i="5"/>
  <c r="BM62" i="5"/>
  <c r="BN62" i="5"/>
  <c r="BO62" i="5"/>
  <c r="BP62" i="5"/>
  <c r="BQ62" i="5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CP62" i="5"/>
  <c r="CQ62" i="5"/>
  <c r="CR62" i="5"/>
  <c r="CS62" i="5"/>
  <c r="CT62" i="5"/>
  <c r="CU62" i="5"/>
  <c r="CV62" i="5"/>
  <c r="CW62" i="5"/>
  <c r="CX62" i="5"/>
  <c r="CY62" i="5"/>
  <c r="CZ62" i="5"/>
  <c r="DA62" i="5"/>
  <c r="DB62" i="5"/>
  <c r="DC62" i="5"/>
  <c r="DD62" i="5"/>
  <c r="DE62" i="5"/>
  <c r="DF62" i="5"/>
  <c r="DG62" i="5"/>
  <c r="DH62" i="5"/>
  <c r="DI62" i="5"/>
  <c r="DJ62" i="5"/>
  <c r="DK62" i="5"/>
  <c r="DL62" i="5"/>
  <c r="DM62" i="5"/>
  <c r="DN62" i="5"/>
  <c r="DO62" i="5"/>
  <c r="DP62" i="5"/>
  <c r="DQ62" i="5"/>
  <c r="DR62" i="5"/>
  <c r="DS62" i="5"/>
  <c r="DT62" i="5"/>
  <c r="DU62" i="5"/>
  <c r="DV62" i="5"/>
  <c r="DW62" i="5"/>
  <c r="DX62" i="5"/>
  <c r="DY62" i="5"/>
  <c r="DZ62" i="5"/>
  <c r="EA62" i="5"/>
  <c r="I62" i="5"/>
  <c r="J62" i="5"/>
  <c r="K62" i="5"/>
  <c r="L62" i="5"/>
  <c r="M62" i="5"/>
  <c r="N62" i="5"/>
  <c r="O62" i="5"/>
  <c r="P62" i="5"/>
  <c r="Q62" i="5"/>
  <c r="R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H62" i="5"/>
  <c r="AI62" i="5"/>
  <c r="AJ62" i="5"/>
  <c r="AK62" i="5"/>
  <c r="AL62" i="5"/>
  <c r="AM62" i="5"/>
  <c r="AN62" i="5"/>
  <c r="H59" i="5"/>
  <c r="H62" i="5" s="1"/>
  <c r="G59" i="5"/>
  <c r="S18" i="5"/>
  <c r="S62" i="5" s="1"/>
  <c r="G18" i="5"/>
  <c r="G62" i="5" s="1"/>
  <c r="AO81" i="3" l="1"/>
  <c r="AQ142" i="3"/>
  <c r="AO142" i="3"/>
  <c r="V142" i="3"/>
  <c r="AQ141" i="3"/>
  <c r="AO141" i="3"/>
  <c r="V141" i="3"/>
  <c r="AQ140" i="3"/>
  <c r="AO140" i="3"/>
  <c r="V140" i="3"/>
  <c r="AQ139" i="3"/>
  <c r="AO139" i="3"/>
  <c r="V139" i="3"/>
  <c r="AQ138" i="3"/>
  <c r="AO138" i="3"/>
  <c r="V138" i="3"/>
  <c r="AQ137" i="3"/>
  <c r="AO137" i="3"/>
  <c r="V137" i="3"/>
  <c r="AQ136" i="3"/>
  <c r="AO136" i="3"/>
  <c r="V136" i="3"/>
  <c r="AQ135" i="3"/>
  <c r="AO135" i="3"/>
  <c r="V135" i="3"/>
  <c r="AQ134" i="3"/>
  <c r="AO134" i="3"/>
  <c r="V134" i="3"/>
  <c r="AQ133" i="3"/>
  <c r="AO133" i="3"/>
  <c r="V133" i="3"/>
  <c r="AQ132" i="3"/>
  <c r="AO132" i="3"/>
  <c r="V132" i="3"/>
  <c r="AQ131" i="3"/>
  <c r="AO131" i="3"/>
  <c r="V131" i="3"/>
  <c r="AQ130" i="3"/>
  <c r="AO130" i="3"/>
  <c r="V130" i="3"/>
  <c r="AQ129" i="3"/>
  <c r="AO129" i="3"/>
  <c r="V129" i="3"/>
  <c r="AQ128" i="3"/>
  <c r="AO128" i="3"/>
  <c r="V128" i="3"/>
  <c r="AQ127" i="3"/>
  <c r="AO127" i="3"/>
  <c r="V127" i="3"/>
  <c r="AQ126" i="3"/>
  <c r="AO126" i="3"/>
  <c r="V126" i="3"/>
  <c r="AQ125" i="3"/>
  <c r="AO125" i="3"/>
  <c r="V125" i="3"/>
  <c r="AQ124" i="3"/>
  <c r="AO124" i="3"/>
  <c r="V124" i="3"/>
  <c r="AQ123" i="3"/>
  <c r="AO123" i="3"/>
  <c r="V123" i="3"/>
  <c r="AQ122" i="3"/>
  <c r="AO122" i="3"/>
  <c r="V122" i="3"/>
  <c r="AQ121" i="3"/>
  <c r="AO121" i="3"/>
  <c r="V121" i="3"/>
  <c r="AQ120" i="3"/>
  <c r="AO120" i="3"/>
  <c r="V120" i="3"/>
  <c r="AQ119" i="3"/>
  <c r="AO119" i="3"/>
  <c r="V119" i="3"/>
  <c r="AQ118" i="3"/>
  <c r="AO118" i="3"/>
  <c r="V118" i="3"/>
  <c r="AQ117" i="3"/>
  <c r="AO117" i="3"/>
  <c r="V117" i="3"/>
  <c r="AQ116" i="3"/>
  <c r="AO116" i="3"/>
  <c r="V116" i="3"/>
  <c r="AQ115" i="3"/>
  <c r="AO115" i="3"/>
  <c r="V115" i="3"/>
  <c r="AQ114" i="3"/>
  <c r="AO114" i="3"/>
  <c r="V114" i="3"/>
  <c r="AQ113" i="3"/>
  <c r="AO113" i="3"/>
  <c r="V113" i="3"/>
  <c r="AQ112" i="3"/>
  <c r="AO112" i="3"/>
  <c r="V112" i="3"/>
  <c r="AQ111" i="3"/>
  <c r="AO111" i="3"/>
  <c r="V111" i="3"/>
  <c r="AQ110" i="3"/>
  <c r="AO110" i="3"/>
  <c r="V110" i="3"/>
  <c r="AQ109" i="3"/>
  <c r="AO109" i="3"/>
  <c r="V109" i="3"/>
  <c r="AQ108" i="3"/>
  <c r="AO108" i="3"/>
  <c r="V108" i="3"/>
  <c r="AQ107" i="3"/>
  <c r="AO107" i="3"/>
  <c r="V107" i="3"/>
  <c r="AQ106" i="3"/>
  <c r="AO106" i="3"/>
  <c r="V106" i="3"/>
  <c r="AQ105" i="3"/>
  <c r="AO105" i="3"/>
  <c r="V105" i="3"/>
  <c r="AO104" i="3"/>
  <c r="V104" i="3"/>
  <c r="AQ103" i="3"/>
  <c r="AO103" i="3"/>
  <c r="V103" i="3"/>
  <c r="AQ102" i="3"/>
  <c r="AO102" i="3"/>
  <c r="V102" i="3"/>
  <c r="AQ101" i="3"/>
  <c r="AO101" i="3"/>
  <c r="V101" i="3"/>
  <c r="AQ100" i="3"/>
  <c r="AO100" i="3"/>
  <c r="V100" i="3"/>
  <c r="AQ99" i="3"/>
  <c r="AO99" i="3"/>
  <c r="V99" i="3"/>
  <c r="AQ98" i="3"/>
  <c r="AO98" i="3"/>
  <c r="V98" i="3"/>
  <c r="AQ97" i="3"/>
  <c r="AO97" i="3"/>
  <c r="V97" i="3"/>
  <c r="AQ96" i="3"/>
  <c r="AO96" i="3"/>
  <c r="V96" i="3"/>
  <c r="AQ95" i="3"/>
  <c r="AO95" i="3"/>
  <c r="V95" i="3"/>
  <c r="AQ94" i="3"/>
  <c r="AO94" i="3"/>
  <c r="V94" i="3"/>
  <c r="AQ93" i="3"/>
  <c r="AO93" i="3"/>
  <c r="V93" i="3"/>
  <c r="AQ92" i="3"/>
  <c r="AO92" i="3"/>
  <c r="V92" i="3"/>
  <c r="AQ91" i="3"/>
  <c r="AO91" i="3"/>
  <c r="V91" i="3"/>
  <c r="AQ90" i="3"/>
  <c r="AO90" i="3"/>
  <c r="V90" i="3"/>
  <c r="AQ89" i="3"/>
  <c r="AO89" i="3"/>
  <c r="V89" i="3"/>
  <c r="AQ88" i="3"/>
  <c r="AO88" i="3"/>
  <c r="V88" i="3"/>
  <c r="AQ87" i="3"/>
  <c r="AO87" i="3"/>
  <c r="V87" i="3"/>
  <c r="AQ86" i="3"/>
  <c r="AO86" i="3"/>
  <c r="V86" i="3"/>
  <c r="AQ85" i="3"/>
  <c r="AO85" i="3"/>
  <c r="V85" i="3"/>
  <c r="AQ84" i="3"/>
  <c r="AO84" i="3"/>
  <c r="V84" i="3"/>
  <c r="AQ83" i="3"/>
  <c r="AO83" i="3"/>
  <c r="V83" i="3"/>
  <c r="AQ82" i="3"/>
  <c r="AO82" i="3"/>
  <c r="V82" i="3"/>
  <c r="AQ81" i="3"/>
  <c r="V81" i="3"/>
  <c r="AQ80" i="3"/>
  <c r="AO80" i="3"/>
  <c r="V80" i="3"/>
  <c r="AQ79" i="3"/>
  <c r="AO79" i="3"/>
  <c r="V79" i="3"/>
  <c r="AQ78" i="3"/>
  <c r="AO78" i="3"/>
  <c r="V78" i="3"/>
  <c r="AQ77" i="3"/>
  <c r="AO77" i="3"/>
  <c r="V77" i="3"/>
  <c r="AQ76" i="3"/>
  <c r="AO76" i="3"/>
  <c r="V76" i="3"/>
  <c r="AQ75" i="3"/>
  <c r="AO75" i="3"/>
  <c r="V75" i="3"/>
  <c r="AQ74" i="3"/>
  <c r="AO74" i="3"/>
  <c r="V74" i="3"/>
  <c r="AQ73" i="3"/>
  <c r="AO73" i="3"/>
  <c r="V73" i="3"/>
  <c r="AQ72" i="3"/>
  <c r="AO72" i="3"/>
  <c r="V72" i="3"/>
  <c r="AQ71" i="3"/>
  <c r="AO71" i="3"/>
  <c r="V71" i="3"/>
  <c r="AQ70" i="3"/>
  <c r="AO70" i="3"/>
  <c r="V70" i="3"/>
  <c r="AQ69" i="3"/>
  <c r="AO69" i="3"/>
  <c r="V69" i="3"/>
  <c r="AQ68" i="3"/>
  <c r="AO68" i="3"/>
  <c r="V68" i="3"/>
  <c r="AO67" i="3"/>
  <c r="V67" i="3"/>
  <c r="AQ66" i="3"/>
  <c r="AO66" i="3"/>
  <c r="V66" i="3"/>
  <c r="AQ65" i="3"/>
  <c r="AO65" i="3"/>
  <c r="V65" i="3"/>
  <c r="AQ64" i="3"/>
  <c r="AO64" i="3"/>
  <c r="V64" i="3"/>
  <c r="AQ63" i="3"/>
  <c r="AO63" i="3"/>
  <c r="V63" i="3"/>
  <c r="AQ62" i="3"/>
  <c r="AO62" i="3"/>
  <c r="V62" i="3"/>
  <c r="AQ61" i="3"/>
  <c r="AO61" i="3"/>
  <c r="V61" i="3"/>
  <c r="AQ60" i="3"/>
  <c r="AO60" i="3"/>
  <c r="V60" i="3"/>
  <c r="AQ59" i="3"/>
  <c r="AO59" i="3"/>
  <c r="V59" i="3"/>
  <c r="AQ58" i="3"/>
  <c r="AO58" i="3"/>
  <c r="V58" i="3"/>
  <c r="AQ57" i="3"/>
  <c r="AO57" i="3"/>
  <c r="V57" i="3"/>
  <c r="AQ56" i="3"/>
  <c r="AO56" i="3"/>
  <c r="V56" i="3"/>
  <c r="AQ55" i="3"/>
  <c r="AO55" i="3"/>
  <c r="V55" i="3"/>
  <c r="AQ54" i="3"/>
  <c r="AO54" i="3"/>
  <c r="V54" i="3"/>
  <c r="AQ53" i="3"/>
  <c r="AO53" i="3"/>
  <c r="V53" i="3"/>
  <c r="AQ52" i="3"/>
  <c r="AO52" i="3"/>
  <c r="V52" i="3"/>
  <c r="AQ51" i="3"/>
  <c r="AO51" i="3"/>
  <c r="V51" i="3"/>
  <c r="AQ50" i="3"/>
  <c r="AO50" i="3"/>
  <c r="V50" i="3"/>
  <c r="AQ49" i="3"/>
  <c r="AO49" i="3"/>
  <c r="V49" i="3"/>
  <c r="AQ48" i="3"/>
  <c r="AO48" i="3"/>
  <c r="V48" i="3"/>
  <c r="AQ47" i="3"/>
  <c r="AO47" i="3"/>
  <c r="V47" i="3"/>
  <c r="AQ46" i="3"/>
  <c r="AO46" i="3"/>
  <c r="V46" i="3"/>
  <c r="AQ45" i="3"/>
  <c r="AO45" i="3"/>
  <c r="V45" i="3"/>
  <c r="AQ44" i="3"/>
  <c r="AO44" i="3"/>
  <c r="V44" i="3"/>
  <c r="AQ43" i="3"/>
  <c r="AO43" i="3"/>
  <c r="V43" i="3"/>
  <c r="AQ42" i="3"/>
  <c r="AO42" i="3"/>
  <c r="V42" i="3"/>
  <c r="AQ41" i="3"/>
  <c r="AO41" i="3"/>
  <c r="V41" i="3"/>
  <c r="AQ40" i="3"/>
  <c r="AO40" i="3"/>
  <c r="V40" i="3"/>
  <c r="AQ39" i="3"/>
  <c r="AO39" i="3"/>
  <c r="V39" i="3"/>
  <c r="AQ38" i="3"/>
  <c r="AO38" i="3"/>
  <c r="V38" i="3"/>
  <c r="AQ37" i="3"/>
  <c r="AO37" i="3"/>
  <c r="V37" i="3"/>
  <c r="AQ36" i="3"/>
  <c r="AO36" i="3"/>
  <c r="V36" i="3"/>
  <c r="AQ35" i="3"/>
  <c r="AO35" i="3"/>
  <c r="V35" i="3"/>
  <c r="AQ34" i="3"/>
  <c r="AO34" i="3"/>
  <c r="V34" i="3"/>
  <c r="AQ33" i="3"/>
  <c r="AO33" i="3"/>
  <c r="V33" i="3"/>
  <c r="AQ32" i="3"/>
  <c r="AO32" i="3"/>
  <c r="V32" i="3"/>
  <c r="AQ31" i="3"/>
  <c r="AO31" i="3"/>
  <c r="V31" i="3"/>
  <c r="AQ30" i="3"/>
  <c r="AO30" i="3"/>
  <c r="V30" i="3"/>
  <c r="AQ29" i="3"/>
  <c r="AO29" i="3"/>
  <c r="V29" i="3"/>
  <c r="AQ28" i="3"/>
  <c r="AO28" i="3"/>
  <c r="V28" i="3"/>
  <c r="AQ27" i="3"/>
  <c r="AO27" i="3"/>
  <c r="V27" i="3"/>
  <c r="AQ26" i="3"/>
  <c r="AO26" i="3"/>
  <c r="V26" i="3"/>
  <c r="AQ25" i="3"/>
  <c r="AO25" i="3"/>
  <c r="V25" i="3"/>
  <c r="AQ24" i="3"/>
  <c r="AO24" i="3"/>
  <c r="V24" i="3"/>
  <c r="AQ23" i="3"/>
  <c r="AO23" i="3"/>
  <c r="V23" i="3"/>
  <c r="AQ22" i="3"/>
  <c r="AO22" i="3"/>
  <c r="V22" i="3"/>
  <c r="AQ21" i="3"/>
  <c r="AO21" i="3"/>
  <c r="V21" i="3"/>
  <c r="AQ20" i="3"/>
  <c r="AO20" i="3"/>
  <c r="V20" i="3"/>
  <c r="AQ19" i="3"/>
  <c r="AO19" i="3"/>
  <c r="V19" i="3"/>
  <c r="AQ18" i="3"/>
  <c r="AO18" i="3"/>
  <c r="V18" i="3"/>
  <c r="AQ17" i="3"/>
  <c r="AO17" i="3"/>
  <c r="V17" i="3"/>
  <c r="AQ16" i="3"/>
  <c r="AO16" i="3"/>
  <c r="V16" i="3"/>
  <c r="AQ15" i="3"/>
  <c r="AO15" i="3"/>
  <c r="V15" i="3"/>
  <c r="AQ14" i="3"/>
  <c r="AO14" i="3"/>
  <c r="V14" i="3"/>
  <c r="AQ13" i="3"/>
  <c r="AO13" i="3"/>
  <c r="V13" i="3"/>
  <c r="AQ12" i="3"/>
  <c r="AO12" i="3"/>
  <c r="V12" i="3"/>
  <c r="AQ11" i="3"/>
  <c r="AO11" i="3"/>
  <c r="V11" i="3"/>
  <c r="AQ10" i="3"/>
  <c r="AO10" i="3"/>
  <c r="V10" i="3"/>
  <c r="AQ9" i="3"/>
  <c r="AO9" i="3"/>
  <c r="V9" i="3"/>
  <c r="AQ8" i="3"/>
  <c r="AO8" i="3"/>
  <c r="V8" i="3"/>
  <c r="AQ7" i="3"/>
  <c r="AO7" i="3"/>
  <c r="V7" i="3"/>
  <c r="AQ6" i="3"/>
  <c r="AO6" i="3"/>
  <c r="V6" i="3"/>
  <c r="AQ5" i="3"/>
  <c r="AO5" i="3"/>
  <c r="V5" i="3"/>
  <c r="AQ4" i="3"/>
  <c r="AO4" i="3"/>
  <c r="V4" i="3"/>
  <c r="AQ3" i="3"/>
  <c r="AO3" i="3"/>
  <c r="V3" i="3"/>
  <c r="AQ2" i="3"/>
  <c r="AO2" i="3"/>
  <c r="V2" i="3"/>
  <c r="AR25" i="3" l="1"/>
  <c r="AR29" i="3"/>
  <c r="AR33" i="3"/>
  <c r="AR37" i="3"/>
  <c r="AR76" i="3"/>
  <c r="AR129" i="3"/>
  <c r="AR133" i="3"/>
  <c r="AR137" i="3"/>
  <c r="AR24" i="3"/>
  <c r="AR28" i="3"/>
  <c r="AR32" i="3"/>
  <c r="AR36" i="3"/>
  <c r="AR93" i="3"/>
  <c r="AR97" i="3"/>
  <c r="AR120" i="3"/>
  <c r="M120" i="3" s="1"/>
  <c r="AR126" i="3"/>
  <c r="M126" i="3" s="1"/>
  <c r="AR142" i="3"/>
  <c r="M142" i="3" s="1"/>
  <c r="AR82" i="3"/>
  <c r="M82" i="3" s="1"/>
  <c r="AR23" i="3"/>
  <c r="AR27" i="3"/>
  <c r="AR31" i="3"/>
  <c r="AR35" i="3"/>
  <c r="AR2" i="3"/>
  <c r="AR6" i="3"/>
  <c r="AR10" i="3"/>
  <c r="AR14" i="3"/>
  <c r="AR18" i="3"/>
  <c r="AR22" i="3"/>
  <c r="AR26" i="3"/>
  <c r="AR30" i="3"/>
  <c r="AR34" i="3"/>
  <c r="AR62" i="3"/>
  <c r="AR73" i="3"/>
  <c r="AR81" i="3"/>
  <c r="M81" i="3" s="1"/>
  <c r="AR77" i="3"/>
  <c r="AR92" i="3"/>
  <c r="AR96" i="3"/>
  <c r="AR100" i="3"/>
  <c r="M100" i="3" s="1"/>
  <c r="AR103" i="3"/>
  <c r="AR107" i="3"/>
  <c r="AR111" i="3"/>
  <c r="AR114" i="3"/>
  <c r="AR118" i="3"/>
  <c r="AR123" i="3"/>
  <c r="AR54" i="3"/>
  <c r="AR57" i="3"/>
  <c r="AR60" i="3"/>
  <c r="AR75" i="3"/>
  <c r="AR87" i="3"/>
  <c r="M87" i="3" s="1"/>
  <c r="AR89" i="3"/>
  <c r="AR91" i="3"/>
  <c r="AR95" i="3"/>
  <c r="AR99" i="3"/>
  <c r="AR125" i="3"/>
  <c r="M125" i="3" s="1"/>
  <c r="AR3" i="3"/>
  <c r="AR7" i="3"/>
  <c r="AR11" i="3"/>
  <c r="AR15" i="3"/>
  <c r="AR19" i="3"/>
  <c r="AR41" i="3"/>
  <c r="AR45" i="3"/>
  <c r="AR49" i="3"/>
  <c r="AR53" i="3"/>
  <c r="M53" i="3" s="1"/>
  <c r="AR63" i="3"/>
  <c r="AR65" i="3"/>
  <c r="AR68" i="3"/>
  <c r="AR70" i="3"/>
  <c r="AR74" i="3"/>
  <c r="AR78" i="3"/>
  <c r="AR86" i="3"/>
  <c r="M86" i="3" s="1"/>
  <c r="AR94" i="3"/>
  <c r="AR98" i="3"/>
  <c r="AR56" i="3"/>
  <c r="AR64" i="3"/>
  <c r="AR67" i="3"/>
  <c r="AR79" i="3"/>
  <c r="M79" i="3" s="1"/>
  <c r="AR84" i="3"/>
  <c r="M84" i="3" s="1"/>
  <c r="AR102" i="3"/>
  <c r="AR106" i="3"/>
  <c r="AR110" i="3"/>
  <c r="AR113" i="3"/>
  <c r="AR117" i="3"/>
  <c r="AR128" i="3"/>
  <c r="AR132" i="3"/>
  <c r="AR136" i="3"/>
  <c r="AR140" i="3"/>
  <c r="AR40" i="3"/>
  <c r="AR48" i="3"/>
  <c r="AR5" i="3"/>
  <c r="AR9" i="3"/>
  <c r="AR13" i="3"/>
  <c r="AR17" i="3"/>
  <c r="AR21" i="3"/>
  <c r="AR39" i="3"/>
  <c r="AR43" i="3"/>
  <c r="AR47" i="3"/>
  <c r="AR50" i="3"/>
  <c r="AR59" i="3"/>
  <c r="AR66" i="3"/>
  <c r="AR69" i="3"/>
  <c r="M69" i="3" s="1"/>
  <c r="AR72" i="3"/>
  <c r="AR88" i="3"/>
  <c r="M88" i="3" s="1"/>
  <c r="AR101" i="3"/>
  <c r="AR105" i="3"/>
  <c r="AR109" i="3"/>
  <c r="AR112" i="3"/>
  <c r="AR116" i="3"/>
  <c r="AR119" i="3"/>
  <c r="M119" i="3" s="1"/>
  <c r="AR122" i="3"/>
  <c r="AR127" i="3"/>
  <c r="AR131" i="3"/>
  <c r="AR135" i="3"/>
  <c r="AR139" i="3"/>
  <c r="AR44" i="3"/>
  <c r="AR51" i="3"/>
  <c r="AR4" i="3"/>
  <c r="AR8" i="3"/>
  <c r="AR12" i="3"/>
  <c r="AR16" i="3"/>
  <c r="AR20" i="3"/>
  <c r="AR38" i="3"/>
  <c r="AR42" i="3"/>
  <c r="AR46" i="3"/>
  <c r="AR52" i="3"/>
  <c r="M52" i="3" s="1"/>
  <c r="AR55" i="3"/>
  <c r="AR58" i="3"/>
  <c r="AR61" i="3"/>
  <c r="M60" i="3" s="1"/>
  <c r="AR71" i="3"/>
  <c r="AR80" i="3"/>
  <c r="M80" i="3" s="1"/>
  <c r="AR83" i="3"/>
  <c r="M83" i="3" s="1"/>
  <c r="AR85" i="3"/>
  <c r="M85" i="3" s="1"/>
  <c r="AR90" i="3"/>
  <c r="AR104" i="3"/>
  <c r="AR108" i="3"/>
  <c r="AR115" i="3"/>
  <c r="AR121" i="3"/>
  <c r="AR124" i="3"/>
  <c r="AR130" i="3"/>
  <c r="AR134" i="3"/>
  <c r="AR138" i="3"/>
  <c r="AR141" i="3"/>
  <c r="M141" i="3" s="1"/>
  <c r="AQ145" i="1"/>
  <c r="AO145" i="1"/>
  <c r="V145" i="1"/>
  <c r="AQ144" i="1"/>
  <c r="AO144" i="1"/>
  <c r="V144" i="1"/>
  <c r="AQ143" i="1"/>
  <c r="AO143" i="1"/>
  <c r="V143" i="1"/>
  <c r="AQ142" i="1"/>
  <c r="AO142" i="1"/>
  <c r="V142" i="1"/>
  <c r="AQ141" i="1"/>
  <c r="AO141" i="1"/>
  <c r="V141" i="1"/>
  <c r="AQ140" i="1"/>
  <c r="AO140" i="1"/>
  <c r="V140" i="1"/>
  <c r="AQ139" i="1"/>
  <c r="AO139" i="1"/>
  <c r="V139" i="1"/>
  <c r="AQ138" i="1"/>
  <c r="AO138" i="1"/>
  <c r="V138" i="1"/>
  <c r="AQ137" i="1"/>
  <c r="AO137" i="1"/>
  <c r="V137" i="1"/>
  <c r="AQ136" i="1"/>
  <c r="AO136" i="1"/>
  <c r="V136" i="1"/>
  <c r="AQ135" i="1"/>
  <c r="AO135" i="1"/>
  <c r="V135" i="1"/>
  <c r="AQ134" i="1"/>
  <c r="AO134" i="1"/>
  <c r="V134" i="1"/>
  <c r="AQ133" i="1"/>
  <c r="AO133" i="1"/>
  <c r="V133" i="1"/>
  <c r="AQ132" i="1"/>
  <c r="AO132" i="1"/>
  <c r="V132" i="1"/>
  <c r="AQ131" i="1"/>
  <c r="AO131" i="1"/>
  <c r="V131" i="1"/>
  <c r="AQ130" i="1"/>
  <c r="AO130" i="1"/>
  <c r="V130" i="1"/>
  <c r="AQ129" i="1"/>
  <c r="AO129" i="1"/>
  <c r="V129" i="1"/>
  <c r="AQ128" i="1"/>
  <c r="AO128" i="1"/>
  <c r="V128" i="1"/>
  <c r="AQ127" i="1"/>
  <c r="AO127" i="1"/>
  <c r="V127" i="1"/>
  <c r="AQ126" i="1"/>
  <c r="AO126" i="1"/>
  <c r="V126" i="1"/>
  <c r="AQ125" i="1"/>
  <c r="AO125" i="1"/>
  <c r="V125" i="1"/>
  <c r="AQ124" i="1"/>
  <c r="AO124" i="1"/>
  <c r="V124" i="1"/>
  <c r="AQ123" i="1"/>
  <c r="AO123" i="1"/>
  <c r="V123" i="1"/>
  <c r="AQ122" i="1"/>
  <c r="AO122" i="1"/>
  <c r="V122" i="1"/>
  <c r="AQ121" i="1"/>
  <c r="AO121" i="1"/>
  <c r="V121" i="1"/>
  <c r="AQ120" i="1"/>
  <c r="AO120" i="1"/>
  <c r="V120" i="1"/>
  <c r="AQ119" i="1"/>
  <c r="AO119" i="1"/>
  <c r="V119" i="1"/>
  <c r="AQ118" i="1"/>
  <c r="AO118" i="1"/>
  <c r="V118" i="1"/>
  <c r="AQ117" i="1"/>
  <c r="AO117" i="1"/>
  <c r="V117" i="1"/>
  <c r="AQ116" i="1"/>
  <c r="AO116" i="1"/>
  <c r="V116" i="1"/>
  <c r="AQ115" i="1"/>
  <c r="AO115" i="1"/>
  <c r="V115" i="1"/>
  <c r="AQ114" i="1"/>
  <c r="AO114" i="1"/>
  <c r="V114" i="1"/>
  <c r="AQ113" i="1"/>
  <c r="AO113" i="1"/>
  <c r="V113" i="1"/>
  <c r="AQ112" i="1"/>
  <c r="AO112" i="1"/>
  <c r="V112" i="1"/>
  <c r="AQ111" i="1"/>
  <c r="AO111" i="1"/>
  <c r="V111" i="1"/>
  <c r="AQ110" i="1"/>
  <c r="AO110" i="1"/>
  <c r="V110" i="1"/>
  <c r="AQ109" i="1"/>
  <c r="AO109" i="1"/>
  <c r="V109" i="1"/>
  <c r="AQ108" i="1"/>
  <c r="AO108" i="1"/>
  <c r="V108" i="1"/>
  <c r="AO107" i="1"/>
  <c r="V107" i="1"/>
  <c r="AQ106" i="1"/>
  <c r="AO106" i="1"/>
  <c r="V106" i="1"/>
  <c r="AQ105" i="1"/>
  <c r="AO105" i="1"/>
  <c r="V105" i="1"/>
  <c r="AQ104" i="1"/>
  <c r="AO104" i="1"/>
  <c r="V104" i="1"/>
  <c r="AQ103" i="1"/>
  <c r="AO103" i="1"/>
  <c r="V103" i="1"/>
  <c r="AQ102" i="1"/>
  <c r="AO102" i="1"/>
  <c r="V102" i="1"/>
  <c r="AQ101" i="1"/>
  <c r="AO101" i="1"/>
  <c r="V101" i="1"/>
  <c r="AQ100" i="1"/>
  <c r="AO100" i="1"/>
  <c r="V100" i="1"/>
  <c r="AQ99" i="1"/>
  <c r="AO99" i="1"/>
  <c r="V99" i="1"/>
  <c r="AQ98" i="1"/>
  <c r="AO98" i="1"/>
  <c r="V98" i="1"/>
  <c r="AQ97" i="1"/>
  <c r="AO97" i="1"/>
  <c r="V97" i="1"/>
  <c r="AQ96" i="1"/>
  <c r="AO96" i="1"/>
  <c r="V96" i="1"/>
  <c r="AQ95" i="1"/>
  <c r="AO95" i="1"/>
  <c r="V95" i="1"/>
  <c r="AQ94" i="1"/>
  <c r="AO94" i="1"/>
  <c r="V94" i="1"/>
  <c r="AQ93" i="1"/>
  <c r="AO93" i="1"/>
  <c r="V93" i="1"/>
  <c r="AQ92" i="1"/>
  <c r="AO92" i="1"/>
  <c r="V92" i="1"/>
  <c r="AQ91" i="1"/>
  <c r="AO91" i="1"/>
  <c r="V91" i="1"/>
  <c r="AQ90" i="1"/>
  <c r="AO90" i="1"/>
  <c r="V90" i="1"/>
  <c r="AQ89" i="1"/>
  <c r="AO89" i="1"/>
  <c r="V89" i="1"/>
  <c r="AQ88" i="1"/>
  <c r="AO88" i="1"/>
  <c r="V88" i="1"/>
  <c r="AQ87" i="1"/>
  <c r="AO87" i="1"/>
  <c r="V87" i="1"/>
  <c r="AQ86" i="1"/>
  <c r="AO86" i="1"/>
  <c r="V86" i="1"/>
  <c r="AQ85" i="1"/>
  <c r="AO85" i="1"/>
  <c r="V85" i="1"/>
  <c r="AQ84" i="1"/>
  <c r="AO84" i="1"/>
  <c r="V84" i="1"/>
  <c r="AQ83" i="1"/>
  <c r="AO83" i="1"/>
  <c r="V83" i="1"/>
  <c r="AQ82" i="1"/>
  <c r="AO82" i="1"/>
  <c r="V82" i="1"/>
  <c r="AQ81" i="1"/>
  <c r="AO81" i="1"/>
  <c r="V81" i="1"/>
  <c r="AQ80" i="1"/>
  <c r="AO80" i="1"/>
  <c r="V80" i="1"/>
  <c r="AQ79" i="1"/>
  <c r="AO79" i="1"/>
  <c r="V79" i="1"/>
  <c r="AQ78" i="1"/>
  <c r="AO78" i="1"/>
  <c r="V78" i="1"/>
  <c r="AQ77" i="1"/>
  <c r="AO77" i="1"/>
  <c r="V77" i="1"/>
  <c r="AQ76" i="1"/>
  <c r="AO76" i="1"/>
  <c r="V76" i="1"/>
  <c r="AQ75" i="1"/>
  <c r="AO75" i="1"/>
  <c r="V75" i="1"/>
  <c r="AQ74" i="1"/>
  <c r="AO74" i="1"/>
  <c r="V74" i="1"/>
  <c r="AQ73" i="1"/>
  <c r="AO73" i="1"/>
  <c r="V73" i="1"/>
  <c r="AQ72" i="1"/>
  <c r="AO72" i="1"/>
  <c r="V72" i="1"/>
  <c r="AQ71" i="1"/>
  <c r="AO71" i="1"/>
  <c r="V71" i="1"/>
  <c r="AO70" i="1"/>
  <c r="V70" i="1"/>
  <c r="AQ69" i="1"/>
  <c r="AO69" i="1"/>
  <c r="V69" i="1"/>
  <c r="AQ68" i="1"/>
  <c r="AO68" i="1"/>
  <c r="V68" i="1"/>
  <c r="AQ67" i="1"/>
  <c r="AO67" i="1"/>
  <c r="V67" i="1"/>
  <c r="AQ66" i="1"/>
  <c r="AO66" i="1"/>
  <c r="V66" i="1"/>
  <c r="AQ65" i="1"/>
  <c r="AO65" i="1"/>
  <c r="V65" i="1"/>
  <c r="AQ64" i="1"/>
  <c r="AO64" i="1"/>
  <c r="V64" i="1"/>
  <c r="AQ63" i="1"/>
  <c r="AO63" i="1"/>
  <c r="V63" i="1"/>
  <c r="AQ62" i="1"/>
  <c r="AO62" i="1"/>
  <c r="V62" i="1"/>
  <c r="AQ61" i="1"/>
  <c r="AO61" i="1"/>
  <c r="V61" i="1"/>
  <c r="AQ60" i="1"/>
  <c r="AO60" i="1"/>
  <c r="V60" i="1"/>
  <c r="AQ59" i="1"/>
  <c r="AO59" i="1"/>
  <c r="V59" i="1"/>
  <c r="AQ58" i="1"/>
  <c r="AO58" i="1"/>
  <c r="V58" i="1"/>
  <c r="AQ57" i="1"/>
  <c r="AO57" i="1"/>
  <c r="V57" i="1"/>
  <c r="AQ56" i="1"/>
  <c r="AO56" i="1"/>
  <c r="V56" i="1"/>
  <c r="AQ55" i="1"/>
  <c r="AO55" i="1"/>
  <c r="V55" i="1"/>
  <c r="AQ54" i="1"/>
  <c r="AO54" i="1"/>
  <c r="V54" i="1"/>
  <c r="AQ53" i="1"/>
  <c r="AO53" i="1"/>
  <c r="V53" i="1"/>
  <c r="AQ52" i="1"/>
  <c r="AO52" i="1"/>
  <c r="V52" i="1"/>
  <c r="AQ51" i="1"/>
  <c r="AO51" i="1"/>
  <c r="V51" i="1"/>
  <c r="AQ50" i="1"/>
  <c r="AO50" i="1"/>
  <c r="V50" i="1"/>
  <c r="AQ49" i="1"/>
  <c r="AO49" i="1"/>
  <c r="V49" i="1"/>
  <c r="AQ48" i="1"/>
  <c r="AO48" i="1"/>
  <c r="V48" i="1"/>
  <c r="AQ47" i="1"/>
  <c r="AO47" i="1"/>
  <c r="V47" i="1"/>
  <c r="AQ46" i="1"/>
  <c r="AO46" i="1"/>
  <c r="V46" i="1"/>
  <c r="AQ45" i="1"/>
  <c r="AO45" i="1"/>
  <c r="V45" i="1"/>
  <c r="AQ44" i="1"/>
  <c r="AO44" i="1"/>
  <c r="V44" i="1"/>
  <c r="AQ43" i="1"/>
  <c r="AO43" i="1"/>
  <c r="V43" i="1"/>
  <c r="AQ42" i="1"/>
  <c r="AO42" i="1"/>
  <c r="V42" i="1"/>
  <c r="AQ41" i="1"/>
  <c r="AO41" i="1"/>
  <c r="V41" i="1"/>
  <c r="AQ40" i="1"/>
  <c r="AO40" i="1"/>
  <c r="V40" i="1"/>
  <c r="AQ39" i="1"/>
  <c r="AO39" i="1"/>
  <c r="V39" i="1"/>
  <c r="AQ38" i="1"/>
  <c r="AO38" i="1"/>
  <c r="V38" i="1"/>
  <c r="AQ37" i="1"/>
  <c r="AO37" i="1"/>
  <c r="V37" i="1"/>
  <c r="AQ36" i="1"/>
  <c r="AO36" i="1"/>
  <c r="V36" i="1"/>
  <c r="AQ35" i="1"/>
  <c r="AO35" i="1"/>
  <c r="V35" i="1"/>
  <c r="AQ34" i="1"/>
  <c r="AO34" i="1"/>
  <c r="V34" i="1"/>
  <c r="AQ33" i="1"/>
  <c r="AO33" i="1"/>
  <c r="V33" i="1"/>
  <c r="AQ32" i="1"/>
  <c r="AO32" i="1"/>
  <c r="V32" i="1"/>
  <c r="AQ31" i="1"/>
  <c r="AO31" i="1"/>
  <c r="V31" i="1"/>
  <c r="AQ30" i="1"/>
  <c r="AO30" i="1"/>
  <c r="V30" i="1"/>
  <c r="AQ29" i="1"/>
  <c r="AO29" i="1"/>
  <c r="V29" i="1"/>
  <c r="AQ28" i="1"/>
  <c r="AO28" i="1"/>
  <c r="V28" i="1"/>
  <c r="AQ27" i="1"/>
  <c r="AO27" i="1"/>
  <c r="V27" i="1"/>
  <c r="AQ26" i="1"/>
  <c r="AO26" i="1"/>
  <c r="V26" i="1"/>
  <c r="AQ25" i="1"/>
  <c r="AO25" i="1"/>
  <c r="V25" i="1"/>
  <c r="AQ24" i="1"/>
  <c r="AO24" i="1"/>
  <c r="V24" i="1"/>
  <c r="AQ23" i="1"/>
  <c r="AO23" i="1"/>
  <c r="V23" i="1"/>
  <c r="AQ22" i="1"/>
  <c r="AO22" i="1"/>
  <c r="V22" i="1"/>
  <c r="AQ21" i="1"/>
  <c r="AO21" i="1"/>
  <c r="V21" i="1"/>
  <c r="AQ20" i="1"/>
  <c r="AO20" i="1"/>
  <c r="V20" i="1"/>
  <c r="AQ19" i="1"/>
  <c r="AO19" i="1"/>
  <c r="V19" i="1"/>
  <c r="AQ18" i="1"/>
  <c r="AO18" i="1"/>
  <c r="V18" i="1"/>
  <c r="AQ17" i="1"/>
  <c r="AO17" i="1"/>
  <c r="V17" i="1"/>
  <c r="AQ16" i="1"/>
  <c r="AO16" i="1"/>
  <c r="V16" i="1"/>
  <c r="AQ15" i="1"/>
  <c r="AO15" i="1"/>
  <c r="V15" i="1"/>
  <c r="AQ14" i="1"/>
  <c r="AO14" i="1"/>
  <c r="V14" i="1"/>
  <c r="AQ13" i="1"/>
  <c r="AO13" i="1"/>
  <c r="V13" i="1"/>
  <c r="AQ12" i="1"/>
  <c r="AO12" i="1"/>
  <c r="V12" i="1"/>
  <c r="AQ11" i="1"/>
  <c r="AO11" i="1"/>
  <c r="V11" i="1"/>
  <c r="AQ10" i="1"/>
  <c r="AO10" i="1"/>
  <c r="V10" i="1"/>
  <c r="AQ9" i="1"/>
  <c r="AO9" i="1"/>
  <c r="V9" i="1"/>
  <c r="AQ8" i="1"/>
  <c r="AO8" i="1"/>
  <c r="V8" i="1"/>
  <c r="AQ7" i="1"/>
  <c r="AO7" i="1"/>
  <c r="V7" i="1"/>
  <c r="AQ6" i="1"/>
  <c r="AO6" i="1"/>
  <c r="V6" i="1"/>
  <c r="AQ5" i="1"/>
  <c r="AO5" i="1"/>
  <c r="V5" i="1"/>
  <c r="M89" i="3" l="1"/>
  <c r="M23" i="3"/>
  <c r="M50" i="3"/>
  <c r="M112" i="3"/>
  <c r="M101" i="3"/>
  <c r="M66" i="3"/>
  <c r="M70" i="3"/>
  <c r="M123" i="3"/>
  <c r="M121" i="3"/>
  <c r="M56" i="3"/>
  <c r="M38" i="3"/>
  <c r="M127" i="3"/>
  <c r="M64" i="3"/>
  <c r="M62" i="3"/>
  <c r="M75" i="3"/>
  <c r="M91" i="3"/>
  <c r="M54" i="3"/>
  <c r="AR57" i="1"/>
  <c r="AR93" i="1"/>
  <c r="AR49" i="1"/>
  <c r="AR70" i="1"/>
  <c r="AR61" i="1"/>
  <c r="AR106" i="1"/>
  <c r="AR90" i="1"/>
  <c r="M90" i="1" s="1"/>
  <c r="AR105" i="1"/>
  <c r="AR104" i="1"/>
  <c r="AR54" i="1"/>
  <c r="AR60" i="1"/>
  <c r="AR68" i="1"/>
  <c r="AR88" i="1"/>
  <c r="M88" i="1" s="1"/>
  <c r="AR98" i="1"/>
  <c r="AR102" i="1"/>
  <c r="AR107" i="1"/>
  <c r="AR118" i="1"/>
  <c r="AR127" i="1"/>
  <c r="AR144" i="1"/>
  <c r="M144" i="1" s="1"/>
  <c r="AR7" i="1"/>
  <c r="AR11" i="1"/>
  <c r="AR15" i="1"/>
  <c r="AR19" i="1"/>
  <c r="AR23" i="1"/>
  <c r="AR53" i="1"/>
  <c r="AR59" i="1"/>
  <c r="AR67" i="1"/>
  <c r="AR71" i="1"/>
  <c r="AR73" i="1"/>
  <c r="AR77" i="1"/>
  <c r="AR82" i="1"/>
  <c r="M82" i="1" s="1"/>
  <c r="AR86" i="1"/>
  <c r="M86" i="1" s="1"/>
  <c r="AR112" i="1"/>
  <c r="AR62" i="1"/>
  <c r="AR92" i="1"/>
  <c r="AR130" i="1"/>
  <c r="AR6" i="1"/>
  <c r="AR10" i="1"/>
  <c r="AR14" i="1"/>
  <c r="AR18" i="1"/>
  <c r="AR22" i="1"/>
  <c r="AR41" i="1"/>
  <c r="AR45" i="1"/>
  <c r="AR48" i="1"/>
  <c r="AR52" i="1"/>
  <c r="AR76" i="1"/>
  <c r="AR81" i="1"/>
  <c r="AR91" i="1"/>
  <c r="M91" i="1" s="1"/>
  <c r="AR97" i="1"/>
  <c r="AR101" i="1"/>
  <c r="AR103" i="1"/>
  <c r="M103" i="1" s="1"/>
  <c r="AR111" i="1"/>
  <c r="AR123" i="1"/>
  <c r="M123" i="1" s="1"/>
  <c r="AR125" i="1"/>
  <c r="AR145" i="1"/>
  <c r="M145" i="1" s="1"/>
  <c r="AR25" i="1"/>
  <c r="AR37" i="1"/>
  <c r="AR64" i="1"/>
  <c r="AR75" i="1"/>
  <c r="AR84" i="1"/>
  <c r="M84" i="1" s="1"/>
  <c r="AR96" i="1"/>
  <c r="AR100" i="1"/>
  <c r="AR110" i="1"/>
  <c r="AR114" i="1"/>
  <c r="AR122" i="1"/>
  <c r="M122" i="1" s="1"/>
  <c r="AR126" i="1"/>
  <c r="AR128" i="1"/>
  <c r="M128" i="1" s="1"/>
  <c r="AR129" i="1"/>
  <c r="M129" i="1" s="1"/>
  <c r="AR131" i="1"/>
  <c r="AR135" i="1"/>
  <c r="AR139" i="1"/>
  <c r="AR143" i="1"/>
  <c r="AR9" i="1"/>
  <c r="AR13" i="1"/>
  <c r="AR17" i="1"/>
  <c r="AR21" i="1"/>
  <c r="AR29" i="1"/>
  <c r="AR33" i="1"/>
  <c r="AR8" i="1"/>
  <c r="AR12" i="1"/>
  <c r="AR16" i="1"/>
  <c r="AR20" i="1"/>
  <c r="AR24" i="1"/>
  <c r="AR58" i="1"/>
  <c r="AR69" i="1"/>
  <c r="AR74" i="1"/>
  <c r="AR83" i="1"/>
  <c r="M83" i="1" s="1"/>
  <c r="AR89" i="1"/>
  <c r="M89" i="1" s="1"/>
  <c r="AR95" i="1"/>
  <c r="AR99" i="1"/>
  <c r="AR109" i="1"/>
  <c r="AR113" i="1"/>
  <c r="AR119" i="1"/>
  <c r="AR134" i="1"/>
  <c r="AR138" i="1"/>
  <c r="AR142" i="1"/>
  <c r="AR28" i="1"/>
  <c r="AR32" i="1"/>
  <c r="AR36" i="1"/>
  <c r="AR40" i="1"/>
  <c r="AR44" i="1"/>
  <c r="AR47" i="1"/>
  <c r="AR51" i="1"/>
  <c r="AR5" i="1"/>
  <c r="AR27" i="1"/>
  <c r="AR31" i="1"/>
  <c r="AR35" i="1"/>
  <c r="AR39" i="1"/>
  <c r="AR43" i="1"/>
  <c r="AR50" i="1"/>
  <c r="AR55" i="1"/>
  <c r="AR30" i="1"/>
  <c r="AR34" i="1"/>
  <c r="AR38" i="1"/>
  <c r="AR42" i="1"/>
  <c r="AR46" i="1"/>
  <c r="AR80" i="1"/>
  <c r="AR108" i="1"/>
  <c r="AR133" i="1"/>
  <c r="AR137" i="1"/>
  <c r="AR141" i="1"/>
  <c r="AR94" i="1"/>
  <c r="AR26" i="1"/>
  <c r="AR56" i="1"/>
  <c r="AR66" i="1"/>
  <c r="AR79" i="1"/>
  <c r="AR87" i="1"/>
  <c r="M87" i="1" s="1"/>
  <c r="AR117" i="1"/>
  <c r="AR121" i="1"/>
  <c r="AR132" i="1"/>
  <c r="AR136" i="1"/>
  <c r="AR140" i="1"/>
  <c r="AR63" i="1"/>
  <c r="AR72" i="1"/>
  <c r="M72" i="1" s="1"/>
  <c r="AR78" i="1"/>
  <c r="AR85" i="1"/>
  <c r="M85" i="1" s="1"/>
  <c r="AR116" i="1"/>
  <c r="AR120" i="1"/>
  <c r="AR65" i="1"/>
  <c r="AR124" i="1"/>
  <c r="AR115" i="1"/>
  <c r="M57" i="1" l="1"/>
  <c r="M53" i="1"/>
  <c r="M59" i="1"/>
  <c r="M67" i="1"/>
  <c r="M69" i="1"/>
  <c r="M73" i="1"/>
  <c r="M92" i="1"/>
  <c r="M126" i="1"/>
  <c r="M104" i="1"/>
  <c r="M130" i="1"/>
  <c r="M78" i="1"/>
  <c r="M63" i="1"/>
  <c r="M56" i="1"/>
  <c r="M55" i="1"/>
  <c r="M5" i="1"/>
  <c r="M65" i="1"/>
  <c r="M115" i="1"/>
  <c r="M26" i="1"/>
  <c r="M41" i="1"/>
  <c r="M124" i="1"/>
  <c r="M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PC-693336</author>
  </authors>
  <commentList>
    <comment ref="I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Este se obtiene con la radicación del proyecto en el aplicativo SUIFP Territorio
</t>
        </r>
      </text>
    </comment>
    <comment ref="L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Según meta de producto planteadas en el plan indicativo vigencia 2023
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Valor asignado por la Secretaria de Hacienda, como techo presupuestal</t>
        </r>
      </text>
    </comment>
    <comment ref="G68" authorId="1" shapeId="0" xr:uid="{00000000-0006-0000-0000-000004000000}">
      <text>
        <r>
          <rPr>
            <b/>
            <sz val="9"/>
            <color indexed="81"/>
            <rFont val="Tahoma"/>
            <charset val="1"/>
          </rPr>
          <t>Producto correcto: 1709</t>
        </r>
      </text>
    </comment>
    <comment ref="G69" authorId="1" shapeId="0" xr:uid="{00000000-0006-0000-0000-000005000000}">
      <text>
        <r>
          <rPr>
            <b/>
            <sz val="9"/>
            <color indexed="81"/>
            <rFont val="Tahoma"/>
            <charset val="1"/>
          </rPr>
          <t>Producto correcto: 1709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PC-693336</author>
  </authors>
  <commentList>
    <comment ref="I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Este se obtiene con la radicación del proyecto en el aplicativo SUIFP Territorio
</t>
        </r>
      </text>
    </comment>
    <comment ref="L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Según meta de producto planteadas en el plan indicativo vigencia 2023
</t>
        </r>
      </text>
    </comment>
    <comment ref="M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Valor asignado por la Secretaria de Hacienda, como techo presupuestal</t>
        </r>
      </text>
    </comment>
    <comment ref="G71" authorId="1" shapeId="0" xr:uid="{00000000-0006-0000-0100-000004000000}">
      <text>
        <r>
          <rPr>
            <b/>
            <sz val="9"/>
            <color indexed="81"/>
            <rFont val="Tahoma"/>
            <charset val="1"/>
          </rPr>
          <t>Producto correcto: 1709</t>
        </r>
      </text>
    </comment>
    <comment ref="G72" authorId="1" shapeId="0" xr:uid="{00000000-0006-0000-0100-000005000000}">
      <text>
        <r>
          <rPr>
            <b/>
            <sz val="9"/>
            <color indexed="81"/>
            <rFont val="Tahoma"/>
            <charset val="1"/>
          </rPr>
          <t>Producto correcto: 1709</t>
        </r>
      </text>
    </comment>
  </commentList>
</comments>
</file>

<file path=xl/sharedStrings.xml><?xml version="1.0" encoding="utf-8"?>
<sst xmlns="http://schemas.openxmlformats.org/spreadsheetml/2006/main" count="2488" uniqueCount="481">
  <si>
    <t xml:space="preserve"> PLAN OPERATIVO ANUAL DE INVERSIONES 2023</t>
  </si>
  <si>
    <t>SISTEMA GENERAL DE PARTICIPACIONES - SGP</t>
  </si>
  <si>
    <t>PROPIOS</t>
  </si>
  <si>
    <t>OTROS RECURSOS</t>
  </si>
  <si>
    <t>SGP</t>
  </si>
  <si>
    <t>DEPENDENCIA</t>
  </si>
  <si>
    <t>CODIGO BPIN</t>
  </si>
  <si>
    <t>NOMBRE DEL PROYECTO</t>
  </si>
  <si>
    <t>VALOR PROYECTO</t>
  </si>
  <si>
    <t>No. DE METAS A LA QUE APUNTA EL PROYECTO</t>
  </si>
  <si>
    <t xml:space="preserve">VALOR TOTAL 
(Techo Asignado)
</t>
  </si>
  <si>
    <t>SGP SALUD</t>
  </si>
  <si>
    <t xml:space="preserve">
SGP EDUCACION </t>
  </si>
  <si>
    <t>SGP DEPORTE</t>
  </si>
  <si>
    <t>SGP APSB</t>
  </si>
  <si>
    <t>SGP CULTURA</t>
  </si>
  <si>
    <t xml:space="preserve">SGP PROPOSITO GENERAL </t>
  </si>
  <si>
    <t>RENDIMIENTOS FINANCIEROS SGP</t>
  </si>
  <si>
    <t>SGP
BALANCE</t>
  </si>
  <si>
    <t>TOTAL SGP</t>
  </si>
  <si>
    <t xml:space="preserve">Recursos propios </t>
  </si>
  <si>
    <t>Recursos Propios Destinación Específica</t>
  </si>
  <si>
    <t>Rendimientos financieros y propios (excedentes y utilidades)</t>
  </si>
  <si>
    <t>Utilidades</t>
  </si>
  <si>
    <t>Valorización</t>
  </si>
  <si>
    <t>FONCEP</t>
  </si>
  <si>
    <t>PEMP</t>
  </si>
  <si>
    <t xml:space="preserve">Transferencias / cofinanciación </t>
  </si>
  <si>
    <t>Transferencias Departamento</t>
  </si>
  <si>
    <t>Sobretasa a la Gasolina</t>
  </si>
  <si>
    <t>estampilla procultura</t>
  </si>
  <si>
    <t>Estampilla Electrificación Rural</t>
  </si>
  <si>
    <t>estampilla adulto mayor</t>
  </si>
  <si>
    <t>Tasa prodeporte</t>
  </si>
  <si>
    <t>Vigencias Anteriores (recursos de balance) Recursos Propios</t>
  </si>
  <si>
    <t>Vigencias Anteriores (recursos de balance) SGP Salud</t>
  </si>
  <si>
    <t xml:space="preserve">Vigencias futuras </t>
  </si>
  <si>
    <t>Recursos de Credito</t>
  </si>
  <si>
    <t>TOTAL RECURSOS PROPIOS</t>
  </si>
  <si>
    <t xml:space="preserve">sin situación de fondos </t>
  </si>
  <si>
    <t>Total OTROS</t>
  </si>
  <si>
    <t>Total presupuesto 2023</t>
  </si>
  <si>
    <t xml:space="preserve">Dimensión Social </t>
  </si>
  <si>
    <t>PROGRAMA PDT</t>
  </si>
  <si>
    <t>Tod@s al aula</t>
  </si>
  <si>
    <t>Secretaría de Educación Municipal</t>
  </si>
  <si>
    <t>Apoyo en la Atención a Población de Adolescentes  vinculados al Sistema de Responsabilidad Penal  vigencia 2023 en el Municipio de Pasto.</t>
  </si>
  <si>
    <t>Apoyo educativo para población en condición de discapacidad severa vigencia 2023 en el municipio de Pasto</t>
  </si>
  <si>
    <t>Apoyo a la prestación del servicio público educativo contratado por parte de las entidades territoriales certificadas vigencia 2023 en el municipio de Pasto</t>
  </si>
  <si>
    <t>Fortalecimiento del Ejercicio de Inspección y Vigilancia de Establecimientos Educativos No Oficiales de Educación Formal en la Secretaria de Educación vigencia 2023 del Municipio de Pasto</t>
  </si>
  <si>
    <t>Apoyo al Transporte Escolar de Establecimientos Educativos vigencia 2023 en el Municipio de Pasto.</t>
  </si>
  <si>
    <t>Implementación del programa de alimentación escolar PAE vigencia 2023 en el Municipio de Pasto</t>
  </si>
  <si>
    <t xml:space="preserve"> Mejoramiento del Ambiente Laboral en la Secretaria de Educación y en los Establecimientos educativos, vigencia 2023, del Municipio de   Pasto</t>
  </si>
  <si>
    <t>Apoyo a los proyectos pedagógicos transversales y la calidad educativa en los EE del Municipio de Pasto vigencia 2023</t>
  </si>
  <si>
    <t>Implementación de Prácticas Pedagógicas para el mejoramiento de la calidad educativa en los Establecimientos Educativos vigencia 2023 en el Municipio de Pasto</t>
  </si>
  <si>
    <t>Fortalecimiento de Procesos Pedagógicos para el mejoramiento de la calidad educativa en los EE en el Municipio de Pasto vigencia 2023</t>
  </si>
  <si>
    <t xml:space="preserve">Fortalecimiento de los proyectos obligatorios y transversales para la convivencia y la cultura de paz en los establecimientos educativos vigencia 2023 del Municipio de Pasto </t>
  </si>
  <si>
    <t>Mejoramiento de espacios físicos y dotación en los establecimientos educativos oficiales vigencia 2023 Pasto</t>
  </si>
  <si>
    <t>Administración de Costos del Sector Educativo vigencia 2023 en el Municipio de Pasto.</t>
  </si>
  <si>
    <t xml:space="preserve">2022520010029 </t>
  </si>
  <si>
    <t>Apoyo en la Atención de Niños, Niñas y Adolescentes en condición de enfermedad vinculados al Aula Hospitalaria vigencia 2023, en el municipio de Pasto</t>
  </si>
  <si>
    <t xml:space="preserve">2022520010031 </t>
  </si>
  <si>
    <t>Apoyo en la atención educativa de niños, niñas y adolescentes víctimas del conflicto vigencia 2023, en el Municipio de Pasto</t>
  </si>
  <si>
    <t xml:space="preserve">2022520010035 </t>
  </si>
  <si>
    <t>Fortalecimiento en la prestación del servicio de los Establecimientos de Educación para el Trabajo y Desarrollo Humano, Vigencia 2023 en el Municipio de Pasto</t>
  </si>
  <si>
    <t>2022520010036</t>
  </si>
  <si>
    <t>Fortalecimiento de los procesos de articulación de la media técnica en los Establecimientos Educativos, vigencia 2023 en el municipio de Pasto</t>
  </si>
  <si>
    <t>2022520010042</t>
  </si>
  <si>
    <t>Mejoramiento de espacios físicos y dotación en los Establecimientos Educativos que aplican al programa de Jornada Única vigencia 2023 en el Municipio de Pasto</t>
  </si>
  <si>
    <t>2022520010050</t>
  </si>
  <si>
    <t>Apoyo pedagógico para la atención educativa de la Población en situación de discapacidad y/o talentos excepcionales en el marco de la Educación Inclusiva vigencia 2023 en el Municipio de Pasto</t>
  </si>
  <si>
    <t>2022520010054</t>
  </si>
  <si>
    <t>Fortalecimiento de la Red de Escuelas de Formación Musical vigencia 2023 en el Municipio de Pasto</t>
  </si>
  <si>
    <t>2022520010094</t>
  </si>
  <si>
    <t>Fortalecimiento de las TIC en los Establecimientos Educativos vigencia  2023, en el Municipio de Pasto.</t>
  </si>
  <si>
    <t>Pasto con estilos de vida saludable y bienestar integral en salud</t>
  </si>
  <si>
    <t>Secretaría de Salud</t>
  </si>
  <si>
    <t>Construcción del Centro de Zoonosis vigencia 2022-2023 en el Municipio de Pasto</t>
  </si>
  <si>
    <t>Control de Eventos de Vigilancia en Salud pública Vigencia 2023 en el Municipio de Pasto</t>
  </si>
  <si>
    <t>Fortalecimiento de las Acciones de Inspección, Vigilancia y Control a los Sujetos de Interes Sanitario Vigencia 2023 del municipio de  Pasto</t>
  </si>
  <si>
    <t>FORTALECIMIENTO ADMINISTRATIVO DE LA SECRETARIA MUNICIPAL DE SALUD VIGENCIA 2023 MUNICIPIO DE PASTO</t>
  </si>
  <si>
    <t>Mejoramiento de los procesos en Salud Pública en Emergencia y Desastres vigencia 2023 en el Municipio de Pasto</t>
  </si>
  <si>
    <t>Implementación de Estrategías para la Disminución del Bajo peso al Nacer, Vigencia 2023, Municipio de Pasto.</t>
  </si>
  <si>
    <t xml:space="preserve">Fortalecimiento de redes para una salud mental de calidad, vigencia 2023 Municipio de Pasto. </t>
  </si>
  <si>
    <t>Mejoramiento del sistema general de seguridad social en salud - SGSSS, vigencia 2023 en  el Municipio de Pasto</t>
  </si>
  <si>
    <t>Prevención de enfermedades no transmisibles vigencia 2023, en el municipio de Pasto</t>
  </si>
  <si>
    <t>Fortalecimiento de la articulación intersectorial y comunitaria en la garantía progresiva del derecho humano a la alimentación y nutrición adecuada 2023, en el Municipio de Pasto.</t>
  </si>
  <si>
    <t>Fortalecimiento del conocimiento de los Derechos Sexuales, Derechos Reproductivos Vigencia 2023 de Pasto</t>
  </si>
  <si>
    <t>Prevención de Enfermedades Transmisibles y Inmunoprevenibles  2023 del Municipio de Pasto</t>
  </si>
  <si>
    <t>Fortalecimiento de la salud humanista en poblaciones vulnerables vigencia 2023 Municipio de Pasto</t>
  </si>
  <si>
    <t>Asistencia para mejorar la gestión de la salud pública vigencia 2023 municipio de Pasto</t>
  </si>
  <si>
    <t>Mejoramiento de la salud y la seguridad en el trabajo de la población de trabajadores formal e informal vigencia 2023 en el Municipio de Pasto</t>
  </si>
  <si>
    <t>Pasto, un municipio incluyente con la primera infancia, infancia y familia</t>
  </si>
  <si>
    <t>Secretaría de Bienestar Social</t>
  </si>
  <si>
    <t>Fortalecimiento al  programa    Recuperando mi hogar  "Entorno amable" vigencia  2023  en el municipio de  Pasto</t>
  </si>
  <si>
    <t>Implementación del Programa de prevención y erradicación del trabajo infanitl vigencia 2023, en el Municipio de Pasto</t>
  </si>
  <si>
    <t>Fortalecimiento a entornos que promueven hechos de paz CDI Nidos Nutrir vigencia 2023 en el Municipio de Pasto</t>
  </si>
  <si>
    <t>Fortalecimiento de los programas nacionales de  más familias en acción, jovenes en accion, red unidos, vigencia 2023, en el Municipio de Pasto.</t>
  </si>
  <si>
    <t>Mejoramiento de los centros de desarrollo infantìl nidos nutrir vigencia 2023 en el Municipio de Pasto</t>
  </si>
  <si>
    <t>Pasto resiliente frente al COVID-19 desde la dimensión social</t>
  </si>
  <si>
    <t>Fortalecimiento ciudadano de los planes estratégicos de reactivación social frente al COVID 19 vigencia 2023 en el municipio de Pasto</t>
  </si>
  <si>
    <t>Pasto con agua potable y saneamiento básico accesible, saludable, limpio y justo</t>
  </si>
  <si>
    <t>“IMPLEMENTACIÓN DEL PROGRAMA MÍNIMO VITAL DE AGUA POTABLE "MAS AGUA MAS VERDE" VIGENCIA 2022 EN EL MUNICIPIO DE PASTO”</t>
  </si>
  <si>
    <t>Pasto con hambre cero</t>
  </si>
  <si>
    <t>Fortalecimiento al  programa Comedores Solidarios sana nutricion y vida saludable vigencia 2023 en el municipio de Pasto</t>
  </si>
  <si>
    <t>Pasto, un municipio incluyente con la población con discapacidad</t>
  </si>
  <si>
    <t>Fortalecimiento a los proceso de atención para la población con discapacidad, vigencia 2023 en el Municipio de Pasto</t>
  </si>
  <si>
    <t>Pasto, un municipio incluyente con la población adulta mayor</t>
  </si>
  <si>
    <t>Fortalecimiento a la atención del envejecimiento humano y con bienestar</t>
  </si>
  <si>
    <t>CONSTRUCCION DE CENTROS VIDA PARA EL ADULTO MAYOR VIGENCIA 2022  EN EL MUNICIPIO DE PASTO</t>
  </si>
  <si>
    <t>Pasto, un municipio incluyente con el habitante de calle</t>
  </si>
  <si>
    <t>Fortalecimiento al programa de atención integral a la población habitante de calle y en calle vigencia 2023, en el municipio de Pasto</t>
  </si>
  <si>
    <t>Pasto, un municipio incluyente con las mujeres</t>
  </si>
  <si>
    <t xml:space="preserve">Secretaría de la Mujer Orientaciones Sexuales e Identidades de Genero </t>
  </si>
  <si>
    <t>PROTECCIÓN DE DERECHOS Y GENERACIÓN DE OPORTUNIDADES PARA POBLACIÓN CON ORIENTACIONES SEXUALES E IDENTIDADES DE GÉNERO DIVERSAS VIGENCIA 2023, EN EL  MUNICIPIO DE PASTO</t>
  </si>
  <si>
    <t>APOYO EN LA REIVINDICACIÓN DE DERECHOS Y EMPODERAMIENTO DE LAS MUJERES VIGENCIA 2023, EN EL MUNICIPIO DE PASTO</t>
  </si>
  <si>
    <t>Pasto, un municipio incluyente con la población joven</t>
  </si>
  <si>
    <t xml:space="preserve">Dirección Administrativa de Juventud Municipal </t>
  </si>
  <si>
    <t>Fortalecimiento de escenarios de participación y oferta de oportunidades con enfoque diferencial para población joven vigencia 2023 del municipio de  Pasto</t>
  </si>
  <si>
    <t>Víctimas, Paz y Posconflicto</t>
  </si>
  <si>
    <t>Secretaría de Gobierno -PAV</t>
  </si>
  <si>
    <t>Fortalecimiento del proceso de posconflicto y construcción de paz vigencia 2023 en el municipio de  Pasto</t>
  </si>
  <si>
    <t>APOYO A LA POBLACION VICTIMA DEL CONFLICTO ARMADO, VIGENCIA 2022, EN EL MUNICIPIO DE PASTO</t>
  </si>
  <si>
    <t>Pasto con vivienda integral para la felicidad</t>
  </si>
  <si>
    <t>INVIPASTO</t>
  </si>
  <si>
    <t>CONSTRUCCION Y/O MEJORAMIENTO DE VIVIENDA SOCIAL PARA POBLACIÓN ASENTADA EN ZONA RIESGO Y VICTIMA VIGENCIA 2023, EN EL MUNICIPIO DE PASTO</t>
  </si>
  <si>
    <t>CONSTRUCCIÓN Y/O MEJORAMIENTO DE VIVIENDA EN EL SECTOR URBANO Y RURAL VIGENCIA 2023 DEL MUNICIPIO DE PASTO</t>
  </si>
  <si>
    <t>Pasto, potencia cultural con valor universal</t>
  </si>
  <si>
    <t xml:space="preserve">Secretaría de Cultura Municipal </t>
  </si>
  <si>
    <t>FORMACION ARTISTICA Y ARTESANAL, VIGENCIA 2023 EN EL MUNICIPIO DE PASTO</t>
  </si>
  <si>
    <t>Desarrollo de Pasto la Gran Capital Lectora, vigencia 2023 en el municipio de Pasto</t>
  </si>
  <si>
    <t>CONSERVACIÓN DEL CARNAVAL DE NEGROS Y BLANCOS VERSIÓN 2023 EN EL MUNICIPIO DE PASTO</t>
  </si>
  <si>
    <t>FORTALECIMIENTO A LOS PROCESOS ARTÍSTICOS, CULTURALES, PATRIMONIALES  E INVESTIGATIVOS VIGENCIA 2023 DEL MUNICIPIO DE PASTO</t>
  </si>
  <si>
    <t>Pasto con cultura ciudadana, para la transformación regional.</t>
  </si>
  <si>
    <t>Secretaría de Cultura - Subsecretaría de Cultura Ciudadana</t>
  </si>
  <si>
    <t>Implementación de acciones en cultura ciudadana para mejorar el comportamiento ciudadano, Vigencia 2023, en el municipio de Pasto</t>
  </si>
  <si>
    <t>Fortalecimiento de la cultura ciudadana en formación, participación y cultura de la legalidad, vigencia 2023 en el municipio de Pasto</t>
  </si>
  <si>
    <t>Pasto una revolución deportiva</t>
  </si>
  <si>
    <t>Pasto Deporte</t>
  </si>
  <si>
    <t>Fortalecimiento de la cultura y promocion del deporte formativo y la recreacion como eje de integracion social,  Vigencia 2023, en el Municipio de Pasto.</t>
  </si>
  <si>
    <t>Desarrollo en la educacion de la actividad fisica, la recreacion a traves de habitos de vida saludable vigencia 2023, en el municipio de Pasto</t>
  </si>
  <si>
    <t>Dimensión Económica</t>
  </si>
  <si>
    <t>Pasto se mueve seguro, sostenible, incluyente, conectado y transparente</t>
  </si>
  <si>
    <t>AVANTE SETP</t>
  </si>
  <si>
    <t>Implementación del sistema estratégico de transporte público de pasajeros, vigencia 2022 para la ciudad de Pasto</t>
  </si>
  <si>
    <t>Implementación del sistema estratégico de transporte público de pasajeros, vigencia 2023 para la ciudad de Pasto</t>
  </si>
  <si>
    <t>Pasto, una vitrina agrícola para el mundo</t>
  </si>
  <si>
    <t>Dirección Administrativa de Plazas de Mercado</t>
  </si>
  <si>
    <t xml:space="preserve">Construcción y mejoramiento del sistema de movilidad en la plaza de mercado el potrerillo vigencia 2021 en el municipio de pasto    </t>
  </si>
  <si>
    <t>Fortalecimiento del sistema organizacional  de las Plazas del Mercado vigencia 2023, en el municipio de Pasto</t>
  </si>
  <si>
    <t>Fortalecimiento del sistema organizacional  de las Plazas del Mercado vigencia 2022, en el municipio de Pasto</t>
  </si>
  <si>
    <t>Pasto es garantía de alimentos limpios, seguros, justos y nutritivos</t>
  </si>
  <si>
    <t xml:space="preserve">Secretaría de Agricultura </t>
  </si>
  <si>
    <t>Desarrollo económico, agroindustrial, agropecuario, acuícola y forestal vigencia 2023, en el Municipio de Pasto.</t>
  </si>
  <si>
    <t>Pasto resiliente frente al Covid-19 desde la dimensión económica</t>
  </si>
  <si>
    <t>Secretaría de Desarrollo Económico</t>
  </si>
  <si>
    <t>Mejoramiento económico de los sectores afectados por pandemia, vigencia 2023 en el municipio de  Pasto.</t>
  </si>
  <si>
    <t>Pasto, construye conocimiento</t>
  </si>
  <si>
    <t>Fortalecimiento de los procesos de innovación y economía naranja, vigencia 2023 en el municipio de Pasto</t>
  </si>
  <si>
    <t>Pasto próspero y de oportunidades</t>
  </si>
  <si>
    <t>Fortalecimiento de la competitividad a nivel nacional vigencia 2023, del municipio de Pasto</t>
  </si>
  <si>
    <t>Desarrollo y promoción turistica vigencia 2023 del municipio de  Pasto</t>
  </si>
  <si>
    <t xml:space="preserve">	2022520010083</t>
  </si>
  <si>
    <t>Fortalecimiento empresarial, asociativo y a emprendimientos, vigencia 2023 en el municipio de   Pasto</t>
  </si>
  <si>
    <t xml:space="preserve">Secretaría de Transito y Transporte Municipal </t>
  </si>
  <si>
    <t>Mejoramiento de los accesos viales de los patio talleres Aranda y Chapal vigencia 2023, municipio de Pasto</t>
  </si>
  <si>
    <t>Desarrollo De Estrategias Para La Disminución De La Accidentalidad Y Siniestralidad Vial, Vigencia 2023 En El Municipio Pasto</t>
  </si>
  <si>
    <t>Implementación de acciones encaminadas a promover medios de transporte sostenibles, vigencia 2023 en el municipio de Pasto</t>
  </si>
  <si>
    <t>Adquisición , mejoramiento y/o remodelación de las instalaciones de la Secretaría de Tránsito y Transporte vigencia 2023, Municipio de Pasto</t>
  </si>
  <si>
    <t>Pasto con alumbrado sostenible, eficiente y justo</t>
  </si>
  <si>
    <t>SEPAL</t>
  </si>
  <si>
    <t>Prestación del servicio de alumbrado público mediante contrato de concesión vigente 2015-2051 en el sector urbano y rural del Municipio de Pasto  vigencia 2023.</t>
  </si>
  <si>
    <t>Dimensión Gerencia Pública</t>
  </si>
  <si>
    <t>Pasto con Gobierno</t>
  </si>
  <si>
    <t>Departamento Administrativo de Contratación Pública</t>
  </si>
  <si>
    <t>Fortalecimiento del Departamento Administrativo de Contratación Publica DACP para consolidar el sistema de contratación de la vigencia 2022 en la alcadia del  municipio de Pasto</t>
  </si>
  <si>
    <t>Dirección Administrativa de Control Interno Disciplinario</t>
  </si>
  <si>
    <t>"FORTALECIMIENTO DE LAS COMPETENCIAS DE LA DIRECCIÓN ADMINISTRATIVA DE CONTROL INTERNO DISCIPLINARIO VIGENCIA 2023 MUNICIPIO DE PASTO"</t>
  </si>
  <si>
    <t>Dirección administrativa de Espacio Público</t>
  </si>
  <si>
    <t xml:space="preserve">MEJORAMIENTO Y RECUPERACION DEL ESPACIO PUBLICO VIGENCIA 2023 EN EL MUNICIPIO DE PASTO </t>
  </si>
  <si>
    <t>Pasto seguro ante el riesgo de desastres</t>
  </si>
  <si>
    <t>Dirección de Gestión del Riesgo de Desastres</t>
  </si>
  <si>
    <t>Fortalecimiento de  la gestión integral del riesgo de desastres vigencia 2023, en el municipio de Pasto</t>
  </si>
  <si>
    <t>Oficina Asuntos Internacionales</t>
  </si>
  <si>
    <t>Implementación de la estrategia de internacionalización: “Pasto conectado al mundo 2020 - 2030” - vigencia 2023 en el municipio de PASTO</t>
  </si>
  <si>
    <t xml:space="preserve">Oficina de Comunciación Social </t>
  </si>
  <si>
    <t>2022520010046</t>
  </si>
  <si>
    <t>Implementación de la Estrategia de Comunicación pública Vigencia 2023 en el Municipio de Pasto</t>
  </si>
  <si>
    <t>Oficina de Control Interno</t>
  </si>
  <si>
    <t>Oficina de Planeación de Gestión Institucional</t>
  </si>
  <si>
    <t>Fortalecimiento al Proceso de Planeación Estratégica Municipal, vigencia 2023 en el Municipio de Pasto</t>
  </si>
  <si>
    <t>Oficina Jurídica del Despacho</t>
  </si>
  <si>
    <t xml:space="preserve">Fortalecimiento de los mecanismos de defensa jurídica 2023, en el municipio de  Pasto. </t>
  </si>
  <si>
    <t>Pasto es gobernanza territorial</t>
  </si>
  <si>
    <t>Secretaría de Desarrollo Comunitario</t>
  </si>
  <si>
    <t>Fortalecimiento de la gobernanza territorial desde los procesos de participación ciudadana para la Gran Capital, Vigencia 2023 en el Municipio de Pasto.</t>
  </si>
  <si>
    <t>Fortalecimiento de los procesos territoriales de los Grupos Étnicos desde un enfoque diferencial y multicultural vigencia 2023 en el Municipio de Pasto</t>
  </si>
  <si>
    <t>Pasto en Paz y Seguro</t>
  </si>
  <si>
    <t xml:space="preserve">Secretaría de Gobierno </t>
  </si>
  <si>
    <t>Fortalecimiento de la convivencia vigencia 2023 en el municipio de Pasto</t>
  </si>
  <si>
    <t>Control de las infracciones urbanísticas, ambientales, comerciales y de eventos vigencia 2023 en el municipio de  Pasto</t>
  </si>
  <si>
    <t>Apoyo al centro penitenciario y carcelario vigencia 2023 del Municipio de  Pasto</t>
  </si>
  <si>
    <t>Fortalecimiento del observatorio del delito vigencia 2023 del municipio de  Pasto</t>
  </si>
  <si>
    <t>Fortalecimiento a la estrategia "PAZTO SEGURO" vigencia 2023 en el municipio de  Pasto</t>
  </si>
  <si>
    <t>Apoyo a los organismos de seguridad y control vigencia 2023 del Municipio de  Pasto</t>
  </si>
  <si>
    <t>Fortalecimiento del buen gobierno para el respeto y garantía de los derechos humanos, vigencia 2023, en el Municipio de   Pasto</t>
  </si>
  <si>
    <t>Fortalecimiento para operatividad casa de justicia vigencia 2023 del municipio de Pasto</t>
  </si>
  <si>
    <t>Pasto resiliente frente a la pandemia por COVID- 19 desde la dimensión de Gerencia pública</t>
  </si>
  <si>
    <t>Control para mitigar los efectos de la pandemia del COVID 19 vigencia 2023 en el municipio de  Pasto</t>
  </si>
  <si>
    <t>Secretaría de Hacienda</t>
  </si>
  <si>
    <t>Fortalecimiento de la Gestión Tributaria Vigencia 2023 en el Municipio de Pasto</t>
  </si>
  <si>
    <t>Pasto con infraestructura para el bienestar</t>
  </si>
  <si>
    <t>Secretaría de Infraestructura y valorización</t>
  </si>
  <si>
    <t>Construcción, mejoramiento y/o mantenimiento de escenarios culturales en el marco de presupuesto participativo vigencia 2022 del Municipio de Pasto</t>
  </si>
  <si>
    <t>Fortalecimiento de los escenarios deportivos  urbanos y rurales en el marco de Presupuesto Participativo Vigencia 2022 en el municipio de Pasto</t>
  </si>
  <si>
    <t>Mantenimiento y mejoramiento de la malla vial urbana vigencia 2022 del Municipio de Pasto</t>
  </si>
  <si>
    <t>2021520010044</t>
  </si>
  <si>
    <t>Mejoramiento y mantenimiento de vias terciarias dentro de comunidades indigenas,  vigencia 2021  del Municipio de Pasto</t>
  </si>
  <si>
    <t>2021520010135</t>
  </si>
  <si>
    <t>Mejoramiento y mantenimiento de la malla vial rural vigencia 2022 Municipio de Pasto</t>
  </si>
  <si>
    <t>2022520010095</t>
  </si>
  <si>
    <t>Mejoramiento y mantenimiento de la malla vial rural vigencia 2023 Municipio de Pasto</t>
  </si>
  <si>
    <t>2022520010135</t>
  </si>
  <si>
    <t>Mejoramiento de la red eléctrica rural vigencia 2023 del Municipio de Pasto</t>
  </si>
  <si>
    <t>2022520010145</t>
  </si>
  <si>
    <t>Mantenimiento y mejoramiento de la malla vial urbana vigencia 2023 del Municipio de Pasto</t>
  </si>
  <si>
    <t>2022520010154</t>
  </si>
  <si>
    <t>Fortalecimiento de los escenarios deportivos urbanos y rurales vigencia 2023 del Municipio de Pasto</t>
  </si>
  <si>
    <t>2022520010155</t>
  </si>
  <si>
    <t>Construcción, mejoramiento y/o mantenimiento de escenarios culturales vigencia 2023 del Municipio de Pasto</t>
  </si>
  <si>
    <t>2022520010156</t>
  </si>
  <si>
    <t>Administración de valorización para construcción de vías urbanas vigencia 2023 del Municipio de Pasto</t>
  </si>
  <si>
    <t>Secretaría de Planeación Municipal</t>
  </si>
  <si>
    <t>GENERACIÓN Y MEJORAMIENTO DEL ESPACIO PÚBLICO EN EL CENTRO HISTÓRICO DE PASTO VIGENCIA 2021 EN EL MUNICIPIO DE PASTO</t>
  </si>
  <si>
    <t>CONSTRUCCIÓN DEL TRAMO 9 DEL PARQUE LINEAL DEL RÍO PASTO VIGENCIA 2022  EN EL MUNICIPIO DE PASTO.</t>
  </si>
  <si>
    <t>CONSTRUCCIÓN  PARQUE  EN EL BARRIO SUMATAMBO -  VIGENCIA 2022 - DEL MUNICIPIO DE PASTO</t>
  </si>
  <si>
    <t>FORTALECIMIENTO EN LA IMPLEMENTACIÓN DE LOS INSTRUMENTOS DE PLANIFICACIÓN Y ORDENAMIENTO TERRITORIAL - VIGENCIA 2023 - DEL MUNICIPIO DE PASTO</t>
  </si>
  <si>
    <t>“CONSTRUCCIÓN DEL PARQUE AMBIENTAL QUEBRADA GUACHUCAL - VIGENCIA 2023 - DEL MUNICIPIO DE PASTO”</t>
  </si>
  <si>
    <t>MEJORAMIENTO DEL PARQUE DEL CORREGIMIENTO DE JONGOVITO - VIGENCIA 2023 - DEL MUNICIPIO DE PASTO</t>
  </si>
  <si>
    <t>ACTUALIZACION DE LA ESTRATIFICACION SOCIOECONOMICA VIGENCIA 2023 DEL MUNICIPIO DE PASTO.</t>
  </si>
  <si>
    <t>Pasto con gobierno digital, TICS seguras y de oportunidades.</t>
  </si>
  <si>
    <t>Secretaría General - Subsecretaría de Sistemas de Información</t>
  </si>
  <si>
    <t>Fortalecimiento de las tecnologías de la información y las comunicaciones vigencia 2023 del municipio  Pasto</t>
  </si>
  <si>
    <t>Secretaría General - SISBEN</t>
  </si>
  <si>
    <t xml:space="preserve">	2022520010131</t>
  </si>
  <si>
    <t>Fortalecimiento y operatividad del Sistema de Identificación de Potenciales Beneficiarios de Programas Sociales del Estado SISBEN Versión 2023 en el Municipio de  Pasto</t>
  </si>
  <si>
    <t>Secretaría General-Almacén Bienes Inmuebles</t>
  </si>
  <si>
    <t>Inventario de Bienes Inmuebles de propiedad del municipio vigencia 2023 Alcaldía de Pasto</t>
  </si>
  <si>
    <t>Inventario de bienes muebles y equipos vigencia 2023 Almacén general Alcaldía de Pasto</t>
  </si>
  <si>
    <t xml:space="preserve">Secretaría General-Apoyo Logístico </t>
  </si>
  <si>
    <t>2022520010111</t>
  </si>
  <si>
    <t>Mejoramiento de las condiciones físico locativas vigencia 2023, en las sedes de la alcaldía municipal de  Pasto</t>
  </si>
  <si>
    <t>2022520010141</t>
  </si>
  <si>
    <t>Construcción de sedes para corregidurias en la vigencia 2023, en corregimientos del Municipio de Pasto</t>
  </si>
  <si>
    <t>Secretaría General-Gestión documental</t>
  </si>
  <si>
    <t>Fortalecimiento del Sistema Gestión  Documental, vigencia 2023 en el Municipio de Pasto</t>
  </si>
  <si>
    <t>Secretaría General-Unidad de Atención al Ciudadano</t>
  </si>
  <si>
    <t xml:space="preserve">Fortalecimiento de la unidad de atención al ciudadano vigencia 2023 del municipio de Pasto </t>
  </si>
  <si>
    <t>Dimensión AMBIENTAL</t>
  </si>
  <si>
    <t>Pasto con agua potable y saneamiento básico accesible, saludable, limpio y justo.</t>
  </si>
  <si>
    <t>Secretaría de Gestión Ambiental</t>
  </si>
  <si>
    <t>Construcción, optimizacion y/o mejoramiento de sistemas de acueducto y alcantarillado de los sectores rurales y suburbanos Vigencia 2020 del Municipio de Pasto</t>
  </si>
  <si>
    <t>Pasto sostenible y resiliente</t>
  </si>
  <si>
    <t>Conservación de áreas de recarga hídrica y otros servicios ecosistemicos vigencia 2022 en el municipio de Pasto.</t>
  </si>
  <si>
    <t>Pasto resiliente frente al Covid-19 desde la dimensión Ambiental</t>
  </si>
  <si>
    <t>Desarrollo de Estrategias de resiliencia ambiental frente a los impactos post COVID-19 - Dimensión Ambiental, vigencia 2023 en el Municipio de Pasto</t>
  </si>
  <si>
    <t xml:space="preserve">Formulación de estrategias de crecimiento verde vigencia 2023, para el municipio de pasto. </t>
  </si>
  <si>
    <t>Implementación de acciones en pro de una ciudad sostenible y resiliente "SEMBRANDO CAPITAL", Vigencia 2023, en el municipio de Pasto</t>
  </si>
  <si>
    <t>Conservación de áreas de recarga hídrica y otros servicios ecosistemicos vigencia 2023 en el municipio de Pasto.</t>
  </si>
  <si>
    <t>SUBSIDIOS DEL FONDO DE SOLIDARIDAD Y REDISTRIBUCIÓN DE INGRESOS, DEL SECTOR RURAL. - VIGENCIA 2023, MUNICIPIO DE PASTO</t>
  </si>
  <si>
    <t>Mejoramiento, cobertura, calidad y continuidad en la prestación del servicio público de acueducto y alcantarillado de los sectores rurales y suburbanos Vigencia 2023 del Municipio de Pasto.</t>
  </si>
  <si>
    <t>Fortalecimiento de la gobernabilidad ambiental, vigencia 2023 en el municipio de Pasto</t>
  </si>
  <si>
    <t>Fortalecimiento de la Gobernanza ambiental para el desarrollo sostenible vigencia 2023 en el municipio de Pasto</t>
  </si>
  <si>
    <t>Formación y educación ambiental para la sostenibilidad vigencia 2023 en el municipio de Pasto</t>
  </si>
  <si>
    <t>Pasto le apuesta al bienestar y protección animal</t>
  </si>
  <si>
    <t>Implementación de la política pública de bienestar y protección animal, vigencia 2023 en el Municipio de Pasto</t>
  </si>
  <si>
    <t>Desarrollo de la gestión ecológica y areas protegidas, vigencia 2023 municipio de Pasto</t>
  </si>
  <si>
    <t>Fortalecimiento al proceso de reciclaje, transferencia y manejo adecuado de residuos sólidos- vigencia 2023 en el municipio Pasto</t>
  </si>
  <si>
    <t>EMPOPASTO</t>
  </si>
  <si>
    <t>Subsidios Acueducto y Alcantarillado año 2023- EMPOPASTO S.A. E.S.P.</t>
  </si>
  <si>
    <t>EMAS</t>
  </si>
  <si>
    <t>SUBISIDIO Y APORTES SOLIDARIOS PARA EL SERVICIO PÚBLICO DOMICILIARIO DE ASEO ESTRATOS 1, 2 Y 3 SECTOR URBANO Y RURAL VIGENCIA 2022, PASTO</t>
  </si>
  <si>
    <t>dimensión</t>
  </si>
  <si>
    <t>Etiquetas de fila</t>
  </si>
  <si>
    <t>(en blanco)</t>
  </si>
  <si>
    <t>Total general</t>
  </si>
  <si>
    <t>SECTOR</t>
  </si>
  <si>
    <t>PROGRAMA</t>
  </si>
  <si>
    <t>COD SECTOR</t>
  </si>
  <si>
    <t>COD PROGRAMA</t>
  </si>
  <si>
    <t>EDUCACIÓN</t>
  </si>
  <si>
    <t>Calidad, cobertura y fortalecimiento de la educación inicial, prescolar, básica y media</t>
  </si>
  <si>
    <t>SALUD Y PROTECCIÓN SOCIAL19</t>
  </si>
  <si>
    <t>Salud Pública</t>
  </si>
  <si>
    <t>Inspección, vigilancia y control</t>
  </si>
  <si>
    <t>Aseguramiento y prestación integral de servicios de salud</t>
  </si>
  <si>
    <t>INCLUSIÓN SOCIAL Y RECONCILIACIÓN</t>
  </si>
  <si>
    <t>Desarrollo integral de la primera infancia a la juventud, y fortalecimiento de las capacidades de las familias de niñas, niños y adolescentes</t>
  </si>
  <si>
    <t>Inclusión social y productiva para la población en situación de vulnerabilidad</t>
  </si>
  <si>
    <t>VIVIENDA, CIUDAD Y TERRITORIO</t>
  </si>
  <si>
    <t>Acceso de la población a los servicios de agua potable y saneamiento básico</t>
  </si>
  <si>
    <t>Diseño de memorias de la Gran Capital resiliente frente al COVID 19 en el municipio de Pasto</t>
  </si>
  <si>
    <t>Atención integral de población en situación permanente de desprotección social y/o familiar</t>
  </si>
  <si>
    <t>GOBIERNO TERRITORIAL</t>
  </si>
  <si>
    <t>Fortalecimiento de la convivencia y la seguridad ciudadana</t>
  </si>
  <si>
    <t>Fortalecimiento del buen gobierno para el respeto y garantía de los derechos humanos</t>
  </si>
  <si>
    <t>Atención, asistencia  y reparación integral a las víctimas</t>
  </si>
  <si>
    <t>Acceso a soluciones de vivienda</t>
  </si>
  <si>
    <t>CULTURA</t>
  </si>
  <si>
    <t>Promoción y acceso efectivo a procesos culturales y artísticos</t>
  </si>
  <si>
    <t>Gestión, protección y salvaguardia del patrimonio cultural colombiano</t>
  </si>
  <si>
    <t>DEPORTE Y RECREACIÓN</t>
  </si>
  <si>
    <t>Fomento a la recreación, la actividad física y el deporte</t>
  </si>
  <si>
    <t>TRANSPORTE</t>
  </si>
  <si>
    <t>Prestación de servicios de transporte público de pasajeros</t>
  </si>
  <si>
    <t>AGRICULTURA Y DESARROLLO RURAL</t>
  </si>
  <si>
    <t>Infraestructura productiva y comercialización</t>
  </si>
  <si>
    <t>Inclusión productiva de pequeños productores rurales</t>
  </si>
  <si>
    <t>COMERCIO, INDUSTRIA Y TURISMO</t>
  </si>
  <si>
    <t>Productividad y competitividad de las empresas colombianas</t>
  </si>
  <si>
    <t>Seguridad de transporte</t>
  </si>
  <si>
    <t>MINAS Y ENERGÍA</t>
  </si>
  <si>
    <t>Consolidación productiva del sector de energía eléctrica</t>
  </si>
  <si>
    <t>Fortalecimiento a la gestión y dirección de la administración pública territorial</t>
  </si>
  <si>
    <t>Ordenamiento territorial y desarrollo urbano</t>
  </si>
  <si>
    <t>Gestión del riesgo de desastres y emergencias</t>
  </si>
  <si>
    <t>TECNOLOGÍAS DE LA INFORMACIÓN Y LAS COMUNICACIONES</t>
  </si>
  <si>
    <t>Fomento del desarrollo de aplicaciones, software y contenidos para impulsar la apropiación de las Tecnologías de la Información y las Comunicaciones (TIC)</t>
  </si>
  <si>
    <t>JUSTICIA Y DEL DERECHO</t>
  </si>
  <si>
    <t>Defensa jurídica del Estado</t>
  </si>
  <si>
    <t xml:space="preserve"> Promoción al acceso a la justicia</t>
  </si>
  <si>
    <t>Infraestructura red vial regional</t>
  </si>
  <si>
    <t>AMBIENTE Y DESARROLLO SOSTENIBLE</t>
  </si>
  <si>
    <t>Fortalecimiento de la gestión y dirección del sector Ambiente y Desarrollo Sostenible</t>
  </si>
  <si>
    <t>Gestión de la información y el conocimiento ambiental</t>
  </si>
  <si>
    <t>Fortalecimiento del desempeño ambiental de los sectores productivos</t>
  </si>
  <si>
    <t>Conservación de la biodiversidad y sus servicios ecosistémicos</t>
  </si>
  <si>
    <t>FORTALECIMIENTO DE LAS COMPETENCIAS DE LA DIRECCIÓN ADMINISTRATIVA DE CONTROL INTERNO DISCIPLINARIO VIGENCIA 2023 MUNICIPIO DE PASTO</t>
  </si>
  <si>
    <t>SUBSIDIO PARA LA PRESTACIÓN DE SERVICIOS PÚBLICOS DE ACUEDUCTO Y ALCANTARILLADO VIGENCIA 2023 MUNICIPIO DE PASTO</t>
  </si>
  <si>
    <t>FORTALECIMIENTO DE LA DIMENSIÓN Y POLÍTICA DE CONTROL INTERNO EN EL MARCO DE LOS MODELOS: ESTÁNDAR DE CONTROL INTERNO (MECI) E INTEGRADO DE PLANEACIÓN Y GESTIÓN (MIPG) VIGENCIA 2023 EN EL MUNICIPIO DE PASTO</t>
  </si>
  <si>
    <t>TOTAL</t>
  </si>
  <si>
    <t>otros</t>
  </si>
  <si>
    <t>OTROS</t>
  </si>
  <si>
    <t>Icld</t>
  </si>
  <si>
    <t>Sob. Gas.</t>
  </si>
  <si>
    <t>d.e F. Resar.</t>
  </si>
  <si>
    <t>d.e Pasto deportes</t>
  </si>
  <si>
    <t>Imp. Alumbrado</t>
  </si>
  <si>
    <t>Imp. Alum. Ssf</t>
  </si>
  <si>
    <t>Sob. bomberil</t>
  </si>
  <si>
    <t>Otras Cont SSF</t>
  </si>
  <si>
    <t>d.e Prodeporte</t>
  </si>
  <si>
    <t>Estampilla Adulto Mayor</t>
  </si>
  <si>
    <t>Estampilla Pro. Electr.</t>
  </si>
  <si>
    <t>Estampilla Pro. Cult.</t>
  </si>
  <si>
    <t>d.e Valor.</t>
  </si>
  <si>
    <t>Con. Obra Pública</t>
  </si>
  <si>
    <t>Otras tasas y derec admin</t>
  </si>
  <si>
    <t>d.e Invipasto</t>
  </si>
  <si>
    <t>Sanciones admin</t>
  </si>
  <si>
    <t>Multas Transito V. Actual</t>
  </si>
  <si>
    <t>Multas policía</t>
  </si>
  <si>
    <t>Int.mora Transito</t>
  </si>
  <si>
    <t>Int.mora Valor.</t>
  </si>
  <si>
    <t>d.e Foncep</t>
  </si>
  <si>
    <t>d.e Educacion</t>
  </si>
  <si>
    <t>SGP-Educación P. s.</t>
  </si>
  <si>
    <t>SGP-Educación CM. Oficial</t>
  </si>
  <si>
    <t>SGP-Educación Calidad gratu.</t>
  </si>
  <si>
    <t>SGP-Salud-Rég subsidiado</t>
  </si>
  <si>
    <t>SGP-Salud-Salud pública</t>
  </si>
  <si>
    <t>SGP-P. G. Deporte</t>
  </si>
  <si>
    <t>SGP-P. G. Cultura</t>
  </si>
  <si>
    <t>SGP-P G- Libre I.</t>
  </si>
  <si>
    <t>SGP-AE alim escolar</t>
  </si>
  <si>
    <t>SGP-Agua potable</t>
  </si>
  <si>
    <t>Otras Cont - Parafiscal</t>
  </si>
  <si>
    <t>Aportes PAE</t>
  </si>
  <si>
    <t xml:space="preserve">Otras trans. Ctes. Nacion </t>
  </si>
  <si>
    <t>Otras trans gob</t>
  </si>
  <si>
    <t>Otras trans. Ctes. Adres</t>
  </si>
  <si>
    <t>Sistema de Seg. Social Integral - Pensiones</t>
  </si>
  <si>
    <t>Juegos de suerte y azar</t>
  </si>
  <si>
    <t>Div. utilidades</t>
  </si>
  <si>
    <t xml:space="preserve"> R.F. SGP Educacion PS </t>
  </si>
  <si>
    <t xml:space="preserve"> R.F. SGP Educacion CM </t>
  </si>
  <si>
    <t>R.F. SGP P. G. Cultura</t>
  </si>
  <si>
    <t>R.F. SGP P. G. Deporte</t>
  </si>
  <si>
    <t>R.F. SGP P. G. otros</t>
  </si>
  <si>
    <t xml:space="preserve"> R.F. SGP AE </t>
  </si>
  <si>
    <t xml:space="preserve"> R.F. SGP P. Infancia. </t>
  </si>
  <si>
    <t xml:space="preserve">R.F. SGP Agua </t>
  </si>
  <si>
    <t xml:space="preserve"> R.F. Educacion de A. 029 </t>
  </si>
  <si>
    <t xml:space="preserve"> R.F. Transf. N. A.E </t>
  </si>
  <si>
    <t>R.F. Des. Fonpet educacion</t>
  </si>
  <si>
    <t xml:space="preserve"> R.F. Des. Fonpet pensiones </t>
  </si>
  <si>
    <t>R.F. Procultura</t>
  </si>
  <si>
    <t>R.F. Adulto M.</t>
  </si>
  <si>
    <t>R.F. Proelectri.</t>
  </si>
  <si>
    <t xml:space="preserve"> R.F. Contr. 5% </t>
  </si>
  <si>
    <t>R.F. Res. Ambi.</t>
  </si>
  <si>
    <t>R.F. DGRD</t>
  </si>
  <si>
    <t xml:space="preserve"> R.F. Valorizacion </t>
  </si>
  <si>
    <t xml:space="preserve"> R.F. Foncep</t>
  </si>
  <si>
    <t xml:space="preserve"> R.F. plazas </t>
  </si>
  <si>
    <t>R.F. tasa prodeporte</t>
  </si>
  <si>
    <t xml:space="preserve"> R.F. ext. Mat. </t>
  </si>
  <si>
    <t xml:space="preserve"> R.F. credito </t>
  </si>
  <si>
    <t xml:space="preserve"> R.F. fome </t>
  </si>
  <si>
    <t xml:space="preserve"> R.F. C.P. pensionales </t>
  </si>
  <si>
    <t xml:space="preserve"> R.F. otros de </t>
  </si>
  <si>
    <t>R.F.  ICLD</t>
  </si>
  <si>
    <t>R.F. SGP Salud-Reg. Sub.</t>
  </si>
  <si>
    <t>R.F. SGP Salud-S. pública</t>
  </si>
  <si>
    <t>R.F. SGP Salud-P. del servicio</t>
  </si>
  <si>
    <t>Otros Rend Fros</t>
  </si>
  <si>
    <t>R.F.  Transito</t>
  </si>
  <si>
    <t>Rec. crédito interno</t>
  </si>
  <si>
    <t xml:space="preserve"> Donaciones </t>
  </si>
  <si>
    <t xml:space="preserve"> R.B. indemni. seguros no de vida </t>
  </si>
  <si>
    <t xml:space="preserve"> Otras trans gob Nal Scial 603 </t>
  </si>
  <si>
    <t xml:space="preserve"> Otras trans gob Nal Invias 2283 </t>
  </si>
  <si>
    <t xml:space="preserve"> Otras trans gob Nal Invias 1886 </t>
  </si>
  <si>
    <t xml:space="preserve"> Otras trans gob Dptal 1527 </t>
  </si>
  <si>
    <t>Transf. De cap. Mpio</t>
  </si>
  <si>
    <t>R.B Invipasto de</t>
  </si>
  <si>
    <t>R.B. Aportes Nación AE</t>
  </si>
  <si>
    <t>R.B Recursos Ld.</t>
  </si>
  <si>
    <t>R.B. Sob. Gas.</t>
  </si>
  <si>
    <t>R.B. Estamp. A.M.</t>
  </si>
  <si>
    <t>R.B Pensiones de</t>
  </si>
  <si>
    <t>R.B Avante ele. de</t>
  </si>
  <si>
    <t>R.B Fondo Riesgo de</t>
  </si>
  <si>
    <t>R.B. Multas Transito</t>
  </si>
  <si>
    <t>R.B Multas Cód. Policía</t>
  </si>
  <si>
    <t>R.B Multas Cód. Policía 15%</t>
  </si>
  <si>
    <t>R.B Valorizacion</t>
  </si>
  <si>
    <t>R.B Pasto deportes</t>
  </si>
  <si>
    <t>R.B. 1%</t>
  </si>
  <si>
    <t>R.B. PEMP</t>
  </si>
  <si>
    <t>R.B. F. Resar.</t>
  </si>
  <si>
    <t>R.B. Estamp. Pro. C.</t>
  </si>
  <si>
    <t xml:space="preserve">R.B Prodeporte d.e </t>
  </si>
  <si>
    <t>R.B Avante</t>
  </si>
  <si>
    <t>R.B crédito v.f</t>
  </si>
  <si>
    <t xml:space="preserve">Transf. Ent. T. </t>
  </si>
  <si>
    <t>R.B. R.F. SGP - Salud Rég. Sub.</t>
  </si>
  <si>
    <t xml:space="preserve">R.B. Otras trans. ctes </t>
  </si>
  <si>
    <t>R.B. R.F. SGP Salud P. ss s.</t>
  </si>
  <si>
    <t>R.B. Derecho. Juegos de suerte y azar</t>
  </si>
  <si>
    <t>R.B. Rec. Sis.  Seg. Social I. Salud</t>
  </si>
  <si>
    <t>R.B. SGP Salud S. p.</t>
  </si>
  <si>
    <t>R.B. Otros Ren. Fros.</t>
  </si>
  <si>
    <t xml:space="preserve"> R.B Corponariño de </t>
  </si>
  <si>
    <t>R.B. Estamp. Pro. E.</t>
  </si>
  <si>
    <t>R.B. Sob Bomberil</t>
  </si>
  <si>
    <t>R.B. Retiros FONPET Mesadas.</t>
  </si>
  <si>
    <t>RETIROS FONPET</t>
  </si>
  <si>
    <t xml:space="preserve">Sob. Participacion Amb. </t>
  </si>
  <si>
    <t xml:space="preserve"> d.e S. Gas. </t>
  </si>
  <si>
    <t xml:space="preserve"> Icld V.F </t>
  </si>
  <si>
    <t xml:space="preserve"> d.e. S. Gas. Valor </t>
  </si>
  <si>
    <t xml:space="preserve"> d.e DGRD </t>
  </si>
  <si>
    <t xml:space="preserve"> d.e Pemp </t>
  </si>
  <si>
    <t xml:space="preserve"> % IPU Vivienda </t>
  </si>
  <si>
    <t xml:space="preserve"> d.e 1% </t>
  </si>
  <si>
    <t xml:space="preserve">Cuota de fiscalización y auditaje </t>
  </si>
  <si>
    <t>Salud Pública
Inspección, vigilancia y control
Salud Pública
Aseguramiento y prestación integral de servicios de salud</t>
  </si>
  <si>
    <t>1905
1903
1905
1906</t>
  </si>
  <si>
    <t>Dimensión Ambiental</t>
  </si>
  <si>
    <t xml:space="preserve">
* Pasto, construye conocimiento
* Pasto próspero y de oportunidades</t>
  </si>
  <si>
    <t xml:space="preserve">DIMENSION </t>
  </si>
  <si>
    <t xml:space="preserve">Plan Operativo Anual de Inversiones – POAI, vigencia 2024 </t>
  </si>
  <si>
    <t xml:space="preserve">Plataforma Estratégica </t>
  </si>
  <si>
    <t xml:space="preserve">Fuentes de Financiación </t>
  </si>
  <si>
    <t>Total</t>
  </si>
  <si>
    <t xml:space="preserve">Fuente: Oficina de Planeacion de Gestión Institucional / Secretaría de Hacienda </t>
  </si>
  <si>
    <t>Elaboro: Mario Andrés Benavides</t>
  </si>
  <si>
    <t xml:space="preserve">Reviso y aprobo: Marcela Sofia Peña </t>
  </si>
  <si>
    <t>CODIGO DE SECTOR</t>
  </si>
  <si>
    <t>CODIGO DE PROGRAMA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</si>
</sst>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_-;\-* #,##0.00_-;_-* &quot;-&quot;_-;_-@_-"/>
    <numFmt numFmtId="165" formatCode="0.0"/>
    <numFmt numFmtId="166" formatCode="0_ ;\-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3"/>
      <color theme="3"/>
      <name val="Calibri"/>
      <family val="2"/>
      <scheme val="minor"/>
    </font>
    <font>
      <b/>
      <sz val="50"/>
      <color theme="0"/>
      <name val="Century Gothic"/>
      <family val="2"/>
    </font>
    <font>
      <b/>
      <sz val="45"/>
      <color theme="0"/>
      <name val="Century Gothic"/>
      <family val="2"/>
    </font>
    <font>
      <b/>
      <sz val="11"/>
      <color theme="1"/>
      <name val="Century Gothic"/>
      <family val="2"/>
    </font>
    <font>
      <b/>
      <sz val="13"/>
      <name val="Century Gothic"/>
      <family val="2"/>
    </font>
    <font>
      <sz val="11"/>
      <color theme="0"/>
      <name val="Century Gothic"/>
      <family val="2"/>
    </font>
    <font>
      <b/>
      <sz val="25"/>
      <color theme="0"/>
      <name val="Century Gothic"/>
      <family val="2"/>
    </font>
    <font>
      <b/>
      <sz val="13"/>
      <color theme="0"/>
      <name val="Century Gothic"/>
      <family val="2"/>
    </font>
    <font>
      <b/>
      <sz val="15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10" applyNumberFormat="0" applyFill="0" applyAlignment="0" applyProtection="0"/>
  </cellStyleXfs>
  <cellXfs count="195">
    <xf numFmtId="0" fontId="0" fillId="0" borderId="0" xfId="0"/>
    <xf numFmtId="41" fontId="2" fillId="0" borderId="0" xfId="1" applyFont="1" applyFill="1"/>
    <xf numFmtId="164" fontId="3" fillId="0" borderId="0" xfId="1" applyNumberFormat="1" applyFont="1" applyFill="1" applyAlignment="1">
      <alignment horizontal="center" vertical="center" wrapText="1"/>
    </xf>
    <xf numFmtId="41" fontId="2" fillId="0" borderId="0" xfId="1" applyFont="1" applyAlignment="1">
      <alignment horizontal="center"/>
    </xf>
    <xf numFmtId="41" fontId="2" fillId="0" borderId="0" xfId="1" applyFont="1" applyAlignment="1">
      <alignment horizontal="right"/>
    </xf>
    <xf numFmtId="41" fontId="2" fillId="0" borderId="0" xfId="1" applyFont="1"/>
    <xf numFmtId="41" fontId="2" fillId="2" borderId="0" xfId="1" applyFont="1" applyFill="1"/>
    <xf numFmtId="41" fontId="2" fillId="3" borderId="0" xfId="1" applyFont="1" applyFill="1"/>
    <xf numFmtId="41" fontId="2" fillId="0" borderId="0" xfId="1" applyFont="1" applyBorder="1" applyAlignment="1">
      <alignment horizontal="center"/>
    </xf>
    <xf numFmtId="164" fontId="3" fillId="0" borderId="0" xfId="1" applyNumberFormat="1" applyFont="1" applyFill="1" applyAlignment="1">
      <alignment horizontal="center"/>
    </xf>
    <xf numFmtId="41" fontId="5" fillId="0" borderId="2" xfId="1" applyFont="1" applyBorder="1" applyAlignment="1">
      <alignment horizontal="center"/>
    </xf>
    <xf numFmtId="41" fontId="2" fillId="3" borderId="4" xfId="1" applyFont="1" applyFill="1" applyBorder="1" applyAlignment="1"/>
    <xf numFmtId="41" fontId="2" fillId="0" borderId="1" xfId="1" applyFont="1" applyBorder="1" applyAlignment="1">
      <alignment horizontal="center"/>
    </xf>
    <xf numFmtId="164" fontId="2" fillId="0" borderId="0" xfId="1" applyNumberFormat="1" applyFont="1" applyFill="1" applyAlignment="1">
      <alignment horizontal="center"/>
    </xf>
    <xf numFmtId="41" fontId="2" fillId="0" borderId="5" xfId="1" applyFont="1" applyBorder="1" applyAlignment="1">
      <alignment horizontal="center"/>
    </xf>
    <xf numFmtId="41" fontId="2" fillId="0" borderId="0" xfId="1" applyFont="1" applyFill="1" applyAlignment="1">
      <alignment vertical="center"/>
    </xf>
    <xf numFmtId="41" fontId="5" fillId="6" borderId="4" xfId="1" applyFont="1" applyFill="1" applyBorder="1" applyAlignment="1">
      <alignment horizontal="center" vertical="center"/>
    </xf>
    <xf numFmtId="41" fontId="2" fillId="0" borderId="0" xfId="1" applyFont="1" applyAlignment="1">
      <alignment vertical="center"/>
    </xf>
    <xf numFmtId="41" fontId="6" fillId="7" borderId="1" xfId="1" applyFont="1" applyFill="1" applyBorder="1" applyAlignment="1">
      <alignment horizontal="left" vertical="center" wrapText="1"/>
    </xf>
    <xf numFmtId="1" fontId="7" fillId="0" borderId="4" xfId="1" applyNumberFormat="1" applyFont="1" applyFill="1" applyBorder="1" applyAlignment="1">
      <alignment horizontal="center" vertical="center" wrapText="1"/>
    </xf>
    <xf numFmtId="41" fontId="8" fillId="0" borderId="1" xfId="1" applyFont="1" applyFill="1" applyBorder="1" applyAlignment="1">
      <alignment horizontal="justify" vertical="center" wrapText="1"/>
    </xf>
    <xf numFmtId="41" fontId="8" fillId="0" borderId="4" xfId="1" applyFont="1" applyFill="1" applyBorder="1" applyAlignment="1">
      <alignment horizontal="justify" vertical="center" wrapText="1"/>
    </xf>
    <xf numFmtId="1" fontId="8" fillId="0" borderId="4" xfId="1" applyNumberFormat="1" applyFont="1" applyFill="1" applyBorder="1" applyAlignment="1">
      <alignment horizontal="center" vertical="center" wrapText="1"/>
    </xf>
    <xf numFmtId="41" fontId="8" fillId="0" borderId="4" xfId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right" vertical="center" wrapText="1"/>
    </xf>
    <xf numFmtId="164" fontId="7" fillId="8" borderId="1" xfId="1" applyNumberFormat="1" applyFont="1" applyFill="1" applyBorder="1" applyAlignment="1">
      <alignment horizontal="right" vertical="center"/>
    </xf>
    <xf numFmtId="164" fontId="8" fillId="8" borderId="4" xfId="1" applyNumberFormat="1" applyFont="1" applyFill="1" applyBorder="1" applyAlignment="1">
      <alignment horizontal="right" vertical="center" wrapText="1"/>
    </xf>
    <xf numFmtId="41" fontId="7" fillId="0" borderId="4" xfId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right"/>
    </xf>
    <xf numFmtId="164" fontId="8" fillId="0" borderId="1" xfId="1" applyNumberFormat="1" applyFont="1" applyFill="1" applyBorder="1" applyAlignment="1">
      <alignment horizontal="right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right"/>
    </xf>
    <xf numFmtId="41" fontId="8" fillId="0" borderId="2" xfId="1" applyFont="1" applyFill="1" applyBorder="1" applyAlignment="1">
      <alignment horizontal="justify" vertical="center" wrapText="1"/>
    </xf>
    <xf numFmtId="164" fontId="8" fillId="0" borderId="3" xfId="1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41" fontId="7" fillId="0" borderId="2" xfId="1" applyFont="1" applyFill="1" applyBorder="1" applyAlignment="1">
      <alignment vertical="center" wrapText="1"/>
    </xf>
    <xf numFmtId="41" fontId="8" fillId="0" borderId="4" xfId="1" applyFont="1" applyFill="1" applyBorder="1" applyAlignment="1">
      <alignment vertical="center" wrapText="1"/>
    </xf>
    <xf numFmtId="164" fontId="8" fillId="0" borderId="6" xfId="1" applyNumberFormat="1" applyFont="1" applyFill="1" applyBorder="1" applyAlignment="1">
      <alignment horizontal="center" vertical="center" wrapText="1"/>
    </xf>
    <xf numFmtId="164" fontId="8" fillId="0" borderId="8" xfId="1" applyNumberFormat="1" applyFont="1" applyFill="1" applyBorder="1" applyAlignment="1">
      <alignment horizontal="center" vertical="center" wrapText="1"/>
    </xf>
    <xf numFmtId="165" fontId="7" fillId="0" borderId="4" xfId="1" applyNumberFormat="1" applyFont="1" applyFill="1" applyBorder="1" applyAlignment="1">
      <alignment horizontal="center" vertical="center" wrapText="1"/>
    </xf>
    <xf numFmtId="41" fontId="2" fillId="0" borderId="0" xfId="1" applyFont="1" applyAlignment="1">
      <alignment horizontal="right" vertical="center" wrapText="1"/>
    </xf>
    <xf numFmtId="41" fontId="2" fillId="0" borderId="0" xfId="1" applyFont="1" applyAlignment="1">
      <alignment horizontal="justify" vertical="center" wrapText="1"/>
    </xf>
    <xf numFmtId="41" fontId="2" fillId="0" borderId="0" xfId="1" applyFont="1" applyBorder="1" applyAlignment="1">
      <alignment horizontal="justify" vertical="center" wrapText="1"/>
    </xf>
    <xf numFmtId="41" fontId="2" fillId="0" borderId="0" xfId="1" applyFont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1" fontId="5" fillId="6" borderId="4" xfId="1" applyFont="1" applyFill="1" applyBorder="1" applyAlignment="1">
      <alignment horizontal="center" vertical="center" wrapText="1"/>
    </xf>
    <xf numFmtId="41" fontId="2" fillId="0" borderId="0" xfId="1" applyFont="1" applyBorder="1" applyAlignment="1">
      <alignment vertical="center"/>
    </xf>
    <xf numFmtId="41" fontId="5" fillId="6" borderId="4" xfId="1" applyFont="1" applyFill="1" applyBorder="1" applyAlignment="1">
      <alignment vertical="center"/>
    </xf>
    <xf numFmtId="41" fontId="2" fillId="0" borderId="0" xfId="1" applyFont="1" applyBorder="1" applyAlignment="1">
      <alignment vertical="center" wrapText="1"/>
    </xf>
    <xf numFmtId="41" fontId="8" fillId="10" borderId="4" xfId="1" applyFont="1" applyFill="1" applyBorder="1" applyAlignment="1">
      <alignment vertical="center" wrapText="1"/>
    </xf>
    <xf numFmtId="41" fontId="8" fillId="9" borderId="4" xfId="1" applyFont="1" applyFill="1" applyBorder="1" applyAlignment="1">
      <alignment vertical="center" wrapText="1"/>
    </xf>
    <xf numFmtId="41" fontId="2" fillId="10" borderId="0" xfId="1" applyFont="1" applyFill="1"/>
    <xf numFmtId="41" fontId="6" fillId="10" borderId="1" xfId="1" applyFont="1" applyFill="1" applyBorder="1" applyAlignment="1">
      <alignment horizontal="left" vertical="center" wrapText="1"/>
    </xf>
    <xf numFmtId="41" fontId="8" fillId="10" borderId="2" xfId="1" applyFont="1" applyFill="1" applyBorder="1" applyAlignment="1">
      <alignment horizontal="justify" vertical="center" wrapText="1"/>
    </xf>
    <xf numFmtId="41" fontId="8" fillId="10" borderId="4" xfId="1" applyFont="1" applyFill="1" applyBorder="1" applyAlignment="1">
      <alignment horizontal="justify" vertical="center" wrapText="1"/>
    </xf>
    <xf numFmtId="1" fontId="8" fillId="10" borderId="4" xfId="1" applyNumberFormat="1" applyFont="1" applyFill="1" applyBorder="1" applyAlignment="1">
      <alignment horizontal="center" vertical="center" wrapText="1"/>
    </xf>
    <xf numFmtId="41" fontId="8" fillId="10" borderId="4" xfId="1" applyFont="1" applyFill="1" applyBorder="1" applyAlignment="1">
      <alignment horizontal="center" vertical="center" wrapText="1"/>
    </xf>
    <xf numFmtId="164" fontId="8" fillId="10" borderId="2" xfId="1" applyNumberFormat="1" applyFont="1" applyFill="1" applyBorder="1" applyAlignment="1">
      <alignment horizontal="center" vertical="center" wrapText="1"/>
    </xf>
    <xf numFmtId="1" fontId="7" fillId="10" borderId="4" xfId="1" applyNumberFormat="1" applyFont="1" applyFill="1" applyBorder="1" applyAlignment="1">
      <alignment horizontal="center" vertical="center" wrapText="1"/>
    </xf>
    <xf numFmtId="164" fontId="8" fillId="10" borderId="4" xfId="1" applyNumberFormat="1" applyFont="1" applyFill="1" applyBorder="1" applyAlignment="1">
      <alignment horizontal="right" vertical="center" wrapText="1"/>
    </xf>
    <xf numFmtId="164" fontId="7" fillId="10" borderId="1" xfId="1" applyNumberFormat="1" applyFont="1" applyFill="1" applyBorder="1" applyAlignment="1">
      <alignment horizontal="right" vertical="center"/>
    </xf>
    <xf numFmtId="41" fontId="7" fillId="10" borderId="4" xfId="1" applyFont="1" applyFill="1" applyBorder="1" applyAlignment="1">
      <alignment horizontal="center" vertical="center" wrapText="1"/>
    </xf>
    <xf numFmtId="166" fontId="5" fillId="6" borderId="4" xfId="1" applyNumberFormat="1" applyFont="1" applyFill="1" applyBorder="1" applyAlignment="1">
      <alignment vertical="center"/>
    </xf>
    <xf numFmtId="166" fontId="2" fillId="0" borderId="0" xfId="1" applyNumberFormat="1" applyFont="1" applyBorder="1" applyAlignment="1">
      <alignment vertical="center" wrapText="1"/>
    </xf>
    <xf numFmtId="166" fontId="2" fillId="0" borderId="0" xfId="1" applyNumberFormat="1" applyFont="1" applyBorder="1" applyAlignment="1">
      <alignment vertical="center"/>
    </xf>
    <xf numFmtId="166" fontId="8" fillId="0" borderId="4" xfId="1" applyNumberFormat="1" applyFont="1" applyFill="1" applyBorder="1" applyAlignment="1">
      <alignment horizontal="center" vertical="center" wrapText="1"/>
    </xf>
    <xf numFmtId="166" fontId="8" fillId="10" borderId="4" xfId="1" applyNumberFormat="1" applyFont="1" applyFill="1" applyBorder="1" applyAlignment="1">
      <alignment horizontal="center" vertical="center" wrapText="1"/>
    </xf>
    <xf numFmtId="166" fontId="8" fillId="9" borderId="4" xfId="1" applyNumberFormat="1" applyFont="1" applyFill="1" applyBorder="1" applyAlignment="1">
      <alignment horizontal="center" vertical="center" wrapText="1"/>
    </xf>
    <xf numFmtId="41" fontId="13" fillId="0" borderId="0" xfId="1" applyFont="1" applyBorder="1" applyAlignment="1">
      <alignment vertical="center" wrapText="1"/>
    </xf>
    <xf numFmtId="41" fontId="13" fillId="0" borderId="0" xfId="1" applyFont="1" applyAlignment="1">
      <alignment horizontal="center" vertical="center" wrapText="1"/>
    </xf>
    <xf numFmtId="0" fontId="14" fillId="0" borderId="0" xfId="0" applyFont="1" applyAlignment="1">
      <alignment wrapText="1"/>
    </xf>
    <xf numFmtId="164" fontId="8" fillId="0" borderId="6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41" fontId="2" fillId="4" borderId="0" xfId="1" applyFont="1" applyFill="1"/>
    <xf numFmtId="41" fontId="6" fillId="4" borderId="1" xfId="1" applyFont="1" applyFill="1" applyBorder="1" applyAlignment="1">
      <alignment horizontal="left" vertical="center" wrapText="1"/>
    </xf>
    <xf numFmtId="41" fontId="8" fillId="4" borderId="1" xfId="1" applyFont="1" applyFill="1" applyBorder="1" applyAlignment="1">
      <alignment horizontal="justify" vertical="center" wrapText="1"/>
    </xf>
    <xf numFmtId="41" fontId="8" fillId="4" borderId="4" xfId="1" applyFont="1" applyFill="1" applyBorder="1" applyAlignment="1">
      <alignment horizontal="justify" vertical="center" wrapText="1"/>
    </xf>
    <xf numFmtId="166" fontId="8" fillId="4" borderId="4" xfId="1" applyNumberFormat="1" applyFont="1" applyFill="1" applyBorder="1" applyAlignment="1">
      <alignment horizontal="center" vertical="center" wrapText="1"/>
    </xf>
    <xf numFmtId="1" fontId="8" fillId="4" borderId="4" xfId="1" applyNumberFormat="1" applyFont="1" applyFill="1" applyBorder="1" applyAlignment="1">
      <alignment horizontal="center" vertical="center" wrapText="1"/>
    </xf>
    <xf numFmtId="41" fontId="8" fillId="4" borderId="4" xfId="1" applyFont="1" applyFill="1" applyBorder="1" applyAlignment="1">
      <alignment horizontal="center" vertical="center" wrapText="1"/>
    </xf>
    <xf numFmtId="164" fontId="8" fillId="4" borderId="2" xfId="1" applyNumberFormat="1" applyFont="1" applyFill="1" applyBorder="1" applyAlignment="1">
      <alignment horizontal="center" vertical="center" wrapText="1"/>
    </xf>
    <xf numFmtId="1" fontId="7" fillId="4" borderId="4" xfId="1" applyNumberFormat="1" applyFont="1" applyFill="1" applyBorder="1" applyAlignment="1">
      <alignment horizontal="center" vertical="center" wrapText="1"/>
    </xf>
    <xf numFmtId="164" fontId="8" fillId="4" borderId="4" xfId="1" applyNumberFormat="1" applyFont="1" applyFill="1" applyBorder="1" applyAlignment="1">
      <alignment horizontal="right" vertical="center" wrapText="1"/>
    </xf>
    <xf numFmtId="164" fontId="7" fillId="4" borderId="1" xfId="1" applyNumberFormat="1" applyFont="1" applyFill="1" applyBorder="1" applyAlignment="1">
      <alignment horizontal="right" vertical="center"/>
    </xf>
    <xf numFmtId="41" fontId="7" fillId="4" borderId="4" xfId="1" applyFont="1" applyFill="1" applyBorder="1" applyAlignment="1">
      <alignment horizontal="center" vertical="center" wrapText="1"/>
    </xf>
    <xf numFmtId="164" fontId="7" fillId="4" borderId="2" xfId="1" applyNumberFormat="1" applyFont="1" applyFill="1" applyBorder="1" applyAlignment="1">
      <alignment horizontal="center" vertical="center" wrapText="1"/>
    </xf>
    <xf numFmtId="164" fontId="7" fillId="4" borderId="4" xfId="1" applyNumberFormat="1" applyFont="1" applyFill="1" applyBorder="1" applyAlignment="1">
      <alignment horizontal="right"/>
    </xf>
    <xf numFmtId="164" fontId="8" fillId="4" borderId="1" xfId="1" applyNumberFormat="1" applyFont="1" applyFill="1" applyBorder="1" applyAlignment="1">
      <alignment horizontal="right" vertical="center" wrapText="1"/>
    </xf>
    <xf numFmtId="164" fontId="7" fillId="4" borderId="8" xfId="1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right"/>
    </xf>
    <xf numFmtId="41" fontId="8" fillId="11" borderId="4" xfId="1" applyFont="1" applyFill="1" applyBorder="1" applyAlignment="1">
      <alignment horizontal="justify" vertical="center" wrapText="1"/>
    </xf>
    <xf numFmtId="41" fontId="2" fillId="11" borderId="0" xfId="1" applyFont="1" applyFill="1"/>
    <xf numFmtId="41" fontId="6" fillId="11" borderId="1" xfId="1" applyFont="1" applyFill="1" applyBorder="1" applyAlignment="1">
      <alignment horizontal="left" vertical="center" wrapText="1"/>
    </xf>
    <xf numFmtId="41" fontId="8" fillId="11" borderId="2" xfId="1" applyFont="1" applyFill="1" applyBorder="1" applyAlignment="1">
      <alignment horizontal="justify" vertical="center" wrapText="1"/>
    </xf>
    <xf numFmtId="166" fontId="8" fillId="11" borderId="4" xfId="1" applyNumberFormat="1" applyFont="1" applyFill="1" applyBorder="1" applyAlignment="1">
      <alignment horizontal="center" vertical="center" wrapText="1"/>
    </xf>
    <xf numFmtId="1" fontId="7" fillId="11" borderId="4" xfId="1" applyNumberFormat="1" applyFont="1" applyFill="1" applyBorder="1" applyAlignment="1">
      <alignment horizontal="center" vertical="center" wrapText="1"/>
    </xf>
    <xf numFmtId="41" fontId="7" fillId="11" borderId="4" xfId="1" applyFont="1" applyFill="1" applyBorder="1" applyAlignment="1">
      <alignment horizontal="center" vertical="center" wrapText="1"/>
    </xf>
    <xf numFmtId="164" fontId="7" fillId="11" borderId="8" xfId="1" applyNumberFormat="1" applyFont="1" applyFill="1" applyBorder="1" applyAlignment="1">
      <alignment horizontal="center" vertical="center" wrapText="1"/>
    </xf>
    <xf numFmtId="164" fontId="7" fillId="11" borderId="4" xfId="1" applyNumberFormat="1" applyFont="1" applyFill="1" applyBorder="1" applyAlignment="1">
      <alignment horizontal="right"/>
    </xf>
    <xf numFmtId="164" fontId="7" fillId="11" borderId="1" xfId="1" applyNumberFormat="1" applyFont="1" applyFill="1" applyBorder="1" applyAlignment="1">
      <alignment horizontal="right" vertical="center"/>
    </xf>
    <xf numFmtId="164" fontId="8" fillId="11" borderId="4" xfId="1" applyNumberFormat="1" applyFont="1" applyFill="1" applyBorder="1" applyAlignment="1">
      <alignment horizontal="right" vertical="center" wrapText="1"/>
    </xf>
    <xf numFmtId="41" fontId="8" fillId="11" borderId="4" xfId="1" applyFont="1" applyFill="1" applyBorder="1" applyAlignment="1">
      <alignment horizontal="center" vertical="center" wrapText="1"/>
    </xf>
    <xf numFmtId="164" fontId="8" fillId="11" borderId="2" xfId="1" applyNumberFormat="1" applyFont="1" applyFill="1" applyBorder="1" applyAlignment="1">
      <alignment horizontal="center" vertical="center" wrapText="1"/>
    </xf>
    <xf numFmtId="164" fontId="8" fillId="11" borderId="1" xfId="1" applyNumberFormat="1" applyFont="1" applyFill="1" applyBorder="1" applyAlignment="1">
      <alignment horizontal="right" vertical="center" wrapText="1"/>
    </xf>
    <xf numFmtId="164" fontId="8" fillId="11" borderId="3" xfId="1" applyNumberFormat="1" applyFont="1" applyFill="1" applyBorder="1" applyAlignment="1">
      <alignment horizontal="center" vertical="center" wrapText="1"/>
    </xf>
    <xf numFmtId="164" fontId="7" fillId="11" borderId="3" xfId="1" applyNumberFormat="1" applyFont="1" applyFill="1" applyBorder="1" applyAlignment="1">
      <alignment horizontal="center" vertical="center" wrapText="1"/>
    </xf>
    <xf numFmtId="41" fontId="2" fillId="12" borderId="0" xfId="1" applyFont="1" applyFill="1"/>
    <xf numFmtId="41" fontId="6" fillId="12" borderId="1" xfId="1" applyFont="1" applyFill="1" applyBorder="1" applyAlignment="1">
      <alignment horizontal="left" vertical="center" wrapText="1"/>
    </xf>
    <xf numFmtId="41" fontId="8" fillId="12" borderId="2" xfId="1" applyFont="1" applyFill="1" applyBorder="1" applyAlignment="1">
      <alignment horizontal="justify" vertical="center" wrapText="1"/>
    </xf>
    <xf numFmtId="41" fontId="8" fillId="12" borderId="4" xfId="1" applyFont="1" applyFill="1" applyBorder="1" applyAlignment="1">
      <alignment horizontal="justify" vertical="center" wrapText="1"/>
    </xf>
    <xf numFmtId="166" fontId="8" fillId="12" borderId="4" xfId="1" applyNumberFormat="1" applyFont="1" applyFill="1" applyBorder="1" applyAlignment="1">
      <alignment horizontal="center" vertical="center" wrapText="1"/>
    </xf>
    <xf numFmtId="1" fontId="7" fillId="12" borderId="4" xfId="1" applyNumberFormat="1" applyFont="1" applyFill="1" applyBorder="1" applyAlignment="1">
      <alignment horizontal="center" vertical="center" wrapText="1"/>
    </xf>
    <xf numFmtId="41" fontId="7" fillId="12" borderId="4" xfId="1" applyFont="1" applyFill="1" applyBorder="1" applyAlignment="1">
      <alignment horizontal="center" vertical="center" wrapText="1"/>
    </xf>
    <xf numFmtId="164" fontId="7" fillId="12" borderId="3" xfId="1" applyNumberFormat="1" applyFont="1" applyFill="1" applyBorder="1" applyAlignment="1">
      <alignment horizontal="center" vertical="center" wrapText="1"/>
    </xf>
    <xf numFmtId="164" fontId="7" fillId="12" borderId="4" xfId="1" applyNumberFormat="1" applyFont="1" applyFill="1" applyBorder="1" applyAlignment="1">
      <alignment horizontal="right"/>
    </xf>
    <xf numFmtId="164" fontId="7" fillId="12" borderId="1" xfId="1" applyNumberFormat="1" applyFont="1" applyFill="1" applyBorder="1" applyAlignment="1">
      <alignment horizontal="right" vertical="center"/>
    </xf>
    <xf numFmtId="164" fontId="8" fillId="12" borderId="4" xfId="1" applyNumberFormat="1" applyFont="1" applyFill="1" applyBorder="1" applyAlignment="1">
      <alignment horizontal="right" vertical="center" wrapText="1"/>
    </xf>
    <xf numFmtId="164" fontId="7" fillId="12" borderId="2" xfId="1" applyNumberFormat="1" applyFont="1" applyFill="1" applyBorder="1" applyAlignment="1">
      <alignment horizontal="center" vertical="center" wrapText="1"/>
    </xf>
    <xf numFmtId="41" fontId="7" fillId="12" borderId="2" xfId="1" applyFont="1" applyFill="1" applyBorder="1" applyAlignment="1">
      <alignment vertical="center" wrapText="1"/>
    </xf>
    <xf numFmtId="41" fontId="8" fillId="4" borderId="2" xfId="1" applyFont="1" applyFill="1" applyBorder="1" applyAlignment="1">
      <alignment horizontal="justify" vertical="center" wrapText="1"/>
    </xf>
    <xf numFmtId="164" fontId="7" fillId="4" borderId="3" xfId="1" applyNumberFormat="1" applyFont="1" applyFill="1" applyBorder="1" applyAlignment="1">
      <alignment horizontal="center" vertical="center" wrapText="1"/>
    </xf>
    <xf numFmtId="0" fontId="15" fillId="0" borderId="0" xfId="0" applyFont="1"/>
    <xf numFmtId="43" fontId="19" fillId="0" borderId="0" xfId="2" applyFont="1" applyAlignment="1">
      <alignment horizontal="center" vertical="center" wrapText="1"/>
    </xf>
    <xf numFmtId="0" fontId="19" fillId="0" borderId="0" xfId="0" applyFont="1"/>
    <xf numFmtId="1" fontId="20" fillId="14" borderId="10" xfId="4" applyNumberFormat="1" applyFont="1" applyFill="1" applyAlignment="1">
      <alignment horizontal="center" vertical="center" wrapText="1"/>
    </xf>
    <xf numFmtId="44" fontId="20" fillId="14" borderId="10" xfId="4" applyNumberFormat="1" applyFont="1" applyFill="1" applyAlignment="1">
      <alignment horizontal="center" vertical="center" wrapText="1"/>
    </xf>
    <xf numFmtId="44" fontId="15" fillId="0" borderId="0" xfId="3" applyFont="1" applyAlignment="1">
      <alignment horizontal="center" vertical="center" wrapText="1"/>
    </xf>
    <xf numFmtId="41" fontId="20" fillId="14" borderId="10" xfId="4" applyNumberFormat="1" applyFont="1" applyFill="1" applyAlignment="1">
      <alignment horizontal="center" vertical="center" wrapText="1"/>
    </xf>
    <xf numFmtId="0" fontId="15" fillId="0" borderId="0" xfId="0" applyFont="1" applyFill="1"/>
    <xf numFmtId="0" fontId="15" fillId="11" borderId="0" xfId="0" applyFont="1" applyFill="1"/>
    <xf numFmtId="44" fontId="15" fillId="13" borderId="0" xfId="3" applyFont="1" applyFill="1" applyAlignment="1">
      <alignment horizontal="center" vertical="center"/>
    </xf>
    <xf numFmtId="0" fontId="15" fillId="13" borderId="0" xfId="0" applyFont="1" applyFill="1"/>
    <xf numFmtId="0" fontId="15" fillId="4" borderId="0" xfId="0" applyFont="1" applyFill="1"/>
    <xf numFmtId="0" fontId="21" fillId="15" borderId="0" xfId="0" applyFont="1" applyFill="1"/>
    <xf numFmtId="43" fontId="24" fillId="4" borderId="10" xfId="4" applyNumberFormat="1" applyFont="1" applyFill="1" applyAlignment="1">
      <alignment horizontal="center" vertical="center" wrapText="1"/>
    </xf>
    <xf numFmtId="44" fontId="20" fillId="14" borderId="10" xfId="4" applyNumberFormat="1" applyFont="1" applyFill="1" applyAlignment="1">
      <alignment horizontal="center" vertical="center"/>
    </xf>
    <xf numFmtId="44" fontId="15" fillId="0" borderId="0" xfId="3" applyFont="1" applyAlignment="1">
      <alignment horizontal="center" vertical="center"/>
    </xf>
    <xf numFmtId="44" fontId="15" fillId="0" borderId="0" xfId="3" applyFont="1" applyFill="1" applyAlignment="1">
      <alignment horizontal="center" vertical="center"/>
    </xf>
    <xf numFmtId="43" fontId="20" fillId="14" borderId="10" xfId="4" applyNumberFormat="1" applyFont="1" applyFill="1" applyAlignment="1">
      <alignment horizontal="center" vertical="center" wrapText="1"/>
    </xf>
    <xf numFmtId="0" fontId="20" fillId="14" borderId="10" xfId="4" applyFont="1" applyFill="1" applyAlignment="1">
      <alignment horizontal="center" vertical="center"/>
    </xf>
    <xf numFmtId="0" fontId="20" fillId="14" borderId="10" xfId="4" applyFont="1" applyFill="1" applyAlignment="1">
      <alignment horizontal="center" vertical="center" wrapText="1"/>
    </xf>
    <xf numFmtId="43" fontId="15" fillId="0" borderId="0" xfId="2" applyFont="1" applyAlignment="1">
      <alignment horizontal="center" vertical="center" wrapText="1"/>
    </xf>
    <xf numFmtId="43" fontId="23" fillId="15" borderId="0" xfId="0" applyNumberFormat="1" applyFont="1" applyFill="1" applyAlignment="1">
      <alignment horizontal="center" vertical="center"/>
    </xf>
    <xf numFmtId="44" fontId="23" fillId="15" borderId="0" xfId="3" applyFont="1" applyFill="1" applyAlignment="1">
      <alignment horizontal="center" vertical="center"/>
    </xf>
    <xf numFmtId="44" fontId="21" fillId="15" borderId="0" xfId="3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 wrapText="1"/>
    </xf>
    <xf numFmtId="164" fontId="8" fillId="0" borderId="7" xfId="1" applyNumberFormat="1" applyFont="1" applyFill="1" applyBorder="1" applyAlignment="1">
      <alignment horizontal="center" vertical="center" wrapText="1"/>
    </xf>
    <xf numFmtId="164" fontId="8" fillId="0" borderId="9" xfId="1" applyNumberFormat="1" applyFont="1" applyFill="1" applyBorder="1" applyAlignment="1">
      <alignment horizontal="center" vertical="center" wrapText="1"/>
    </xf>
    <xf numFmtId="164" fontId="9" fillId="4" borderId="6" xfId="1" applyNumberFormat="1" applyFont="1" applyFill="1" applyBorder="1" applyAlignment="1">
      <alignment horizontal="center" vertical="center" wrapText="1"/>
    </xf>
    <xf numFmtId="164" fontId="9" fillId="4" borderId="7" xfId="1" applyNumberFormat="1" applyFont="1" applyFill="1" applyBorder="1" applyAlignment="1">
      <alignment horizontal="center" vertical="center" wrapText="1"/>
    </xf>
    <xf numFmtId="164" fontId="9" fillId="4" borderId="9" xfId="1" applyNumberFormat="1" applyFont="1" applyFill="1" applyBorder="1" applyAlignment="1">
      <alignment horizontal="center" vertical="center" wrapText="1"/>
    </xf>
    <xf numFmtId="164" fontId="8" fillId="11" borderId="6" xfId="1" applyNumberFormat="1" applyFont="1" applyFill="1" applyBorder="1" applyAlignment="1">
      <alignment horizontal="center" vertical="center" wrapText="1"/>
    </xf>
    <xf numFmtId="164" fontId="8" fillId="11" borderId="7" xfId="1" applyNumberFormat="1" applyFont="1" applyFill="1" applyBorder="1" applyAlignment="1">
      <alignment horizontal="center" vertical="center" wrapText="1"/>
    </xf>
    <xf numFmtId="164" fontId="8" fillId="11" borderId="9" xfId="1" applyNumberFormat="1" applyFont="1" applyFill="1" applyBorder="1" applyAlignment="1">
      <alignment horizontal="center" vertical="center" wrapText="1"/>
    </xf>
    <xf numFmtId="164" fontId="8" fillId="12" borderId="6" xfId="1" applyNumberFormat="1" applyFont="1" applyFill="1" applyBorder="1" applyAlignment="1">
      <alignment horizontal="center" vertical="center" wrapText="1"/>
    </xf>
    <xf numFmtId="164" fontId="8" fillId="12" borderId="7" xfId="1" applyNumberFormat="1" applyFont="1" applyFill="1" applyBorder="1" applyAlignment="1">
      <alignment horizontal="center" vertical="center" wrapText="1"/>
    </xf>
    <xf numFmtId="164" fontId="8" fillId="12" borderId="9" xfId="1" applyNumberFormat="1" applyFont="1" applyFill="1" applyBorder="1" applyAlignment="1">
      <alignment horizontal="center" vertical="center" wrapText="1"/>
    </xf>
    <xf numFmtId="44" fontId="20" fillId="14" borderId="10" xfId="4" applyNumberFormat="1" applyFont="1" applyFill="1" applyAlignment="1">
      <alignment horizontal="center" vertical="center"/>
    </xf>
    <xf numFmtId="44" fontId="15" fillId="4" borderId="0" xfId="3" applyFont="1" applyFill="1" applyAlignment="1">
      <alignment horizontal="center" vertical="center"/>
    </xf>
    <xf numFmtId="44" fontId="15" fillId="0" borderId="0" xfId="3" applyFont="1" applyAlignment="1">
      <alignment horizontal="center" vertical="center"/>
    </xf>
    <xf numFmtId="44" fontId="15" fillId="0" borderId="0" xfId="3" applyFont="1" applyFill="1" applyAlignment="1">
      <alignment horizontal="center" vertical="center"/>
    </xf>
    <xf numFmtId="0" fontId="15" fillId="11" borderId="0" xfId="0" applyFont="1" applyFill="1" applyAlignment="1">
      <alignment horizontal="center"/>
    </xf>
    <xf numFmtId="44" fontId="15" fillId="11" borderId="0" xfId="3" applyFont="1" applyFill="1" applyAlignment="1">
      <alignment horizontal="center" vertical="center"/>
    </xf>
    <xf numFmtId="43" fontId="15" fillId="0" borderId="0" xfId="2" applyFont="1" applyAlignment="1">
      <alignment horizontal="center" vertical="center"/>
    </xf>
    <xf numFmtId="43" fontId="20" fillId="14" borderId="10" xfId="4" applyNumberFormat="1" applyFont="1" applyFill="1" applyAlignment="1">
      <alignment horizontal="center" vertical="center" wrapText="1"/>
    </xf>
    <xf numFmtId="0" fontId="20" fillId="14" borderId="10" xfId="4" applyFont="1" applyFill="1" applyAlignment="1">
      <alignment horizontal="center" vertical="center"/>
    </xf>
    <xf numFmtId="0" fontId="20" fillId="14" borderId="10" xfId="4" applyFont="1" applyFill="1" applyAlignment="1">
      <alignment horizontal="center" vertical="center" wrapText="1"/>
    </xf>
    <xf numFmtId="43" fontId="18" fillId="15" borderId="0" xfId="2" applyFont="1" applyFill="1" applyAlignment="1">
      <alignment horizontal="center" vertical="center" wrapText="1"/>
    </xf>
    <xf numFmtId="0" fontId="18" fillId="15" borderId="0" xfId="0" applyFont="1" applyFill="1" applyAlignment="1">
      <alignment horizontal="center" vertical="center"/>
    </xf>
    <xf numFmtId="43" fontId="17" fillId="16" borderId="0" xfId="2" applyFont="1" applyFill="1" applyAlignment="1">
      <alignment horizontal="center" vertical="center" wrapText="1"/>
    </xf>
    <xf numFmtId="43" fontId="15" fillId="0" borderId="0" xfId="2" applyFont="1" applyAlignment="1">
      <alignment horizontal="center" vertical="center" wrapText="1"/>
    </xf>
    <xf numFmtId="0" fontId="22" fillId="15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9" fillId="0" borderId="6" xfId="1" applyNumberFormat="1" applyFont="1" applyFill="1" applyBorder="1" applyAlignment="1">
      <alignment horizontal="center" vertical="center" wrapText="1"/>
    </xf>
    <xf numFmtId="164" fontId="9" fillId="0" borderId="7" xfId="1" applyNumberFormat="1" applyFont="1" applyFill="1" applyBorder="1" applyAlignment="1">
      <alignment horizontal="center" vertical="center" wrapText="1"/>
    </xf>
    <xf numFmtId="164" fontId="9" fillId="0" borderId="9" xfId="1" applyNumberFormat="1" applyFont="1" applyFill="1" applyBorder="1" applyAlignment="1">
      <alignment horizontal="center" vertical="center" wrapText="1"/>
    </xf>
    <xf numFmtId="41" fontId="4" fillId="0" borderId="0" xfId="1" applyFont="1" applyAlignment="1">
      <alignment horizontal="center"/>
    </xf>
    <xf numFmtId="41" fontId="5" fillId="0" borderId="1" xfId="1" applyFont="1" applyBorder="1" applyAlignment="1">
      <alignment horizontal="center"/>
    </xf>
    <xf numFmtId="41" fontId="5" fillId="0" borderId="2" xfId="1" applyFont="1" applyBorder="1" applyAlignment="1">
      <alignment horizontal="center"/>
    </xf>
    <xf numFmtId="41" fontId="5" fillId="0" borderId="3" xfId="1" applyFont="1" applyBorder="1" applyAlignment="1">
      <alignment horizontal="center"/>
    </xf>
    <xf numFmtId="41" fontId="5" fillId="4" borderId="4" xfId="1" applyFont="1" applyFill="1" applyBorder="1" applyAlignment="1">
      <alignment horizontal="center"/>
    </xf>
    <xf numFmtId="41" fontId="5" fillId="5" borderId="1" xfId="1" applyFont="1" applyFill="1" applyBorder="1" applyAlignment="1">
      <alignment horizontal="center"/>
    </xf>
    <xf numFmtId="41" fontId="5" fillId="5" borderId="2" xfId="1" applyFont="1" applyFill="1" applyBorder="1" applyAlignment="1">
      <alignment horizontal="center"/>
    </xf>
    <xf numFmtId="41" fontId="5" fillId="5" borderId="3" xfId="1" applyFont="1" applyFill="1" applyBorder="1" applyAlignment="1">
      <alignment horizontal="center"/>
    </xf>
    <xf numFmtId="41" fontId="5" fillId="4" borderId="1" xfId="1" applyFont="1" applyFill="1" applyBorder="1" applyAlignment="1">
      <alignment horizontal="center"/>
    </xf>
    <xf numFmtId="41" fontId="5" fillId="4" borderId="3" xfId="1" applyFont="1" applyFill="1" applyBorder="1" applyAlignment="1">
      <alignment horizontal="center"/>
    </xf>
    <xf numFmtId="44" fontId="20" fillId="10" borderId="10" xfId="4" applyNumberFormat="1" applyFont="1" applyFill="1" applyAlignment="1">
      <alignment horizontal="center" vertical="center"/>
    </xf>
    <xf numFmtId="44" fontId="20" fillId="10" borderId="10" xfId="4" applyNumberFormat="1" applyFont="1" applyFill="1" applyAlignment="1">
      <alignment horizontal="center" vertical="center"/>
    </xf>
    <xf numFmtId="44" fontId="15" fillId="10" borderId="0" xfId="3" applyFont="1" applyFill="1" applyAlignment="1">
      <alignment horizontal="center" vertical="center"/>
    </xf>
    <xf numFmtId="0" fontId="15" fillId="10" borderId="0" xfId="0" applyFont="1" applyFill="1"/>
  </cellXfs>
  <cellStyles count="5">
    <cellStyle name="Millares" xfId="2" builtinId="3"/>
    <cellStyle name="Millares [0]" xfId="1" builtinId="6"/>
    <cellStyle name="Moneda" xfId="3" builtinId="4"/>
    <cellStyle name="Normal" xfId="0" builtinId="0"/>
    <cellStyle name="Título 2" xfId="4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34637</xdr:colOff>
      <xdr:row>3</xdr:row>
      <xdr:rowOff>4836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B91745-4FB1-4A67-836B-84D3F505D2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451" t="19593" r="19608" b="18686"/>
        <a:stretch/>
      </xdr:blipFill>
      <xdr:spPr>
        <a:xfrm>
          <a:off x="0" y="0"/>
          <a:ext cx="2874819" cy="247886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-693336" refreshedDate="45181.624380208334" createdVersion="6" refreshedVersion="6" minRefreshableVersion="3" recordCount="143" xr:uid="{00000000-000A-0000-FFFF-FFFF00000000}">
  <cacheSource type="worksheet">
    <worksheetSource ref="B4:AR145" sheet="POAI 2023 Desagregado proyecos"/>
  </cacheSource>
  <cacheFields count="39">
    <cacheField name="dimensión" numFmtId="41">
      <sharedItems containsBlank="1"/>
    </cacheField>
    <cacheField name="PROGRAMA PDT" numFmtId="41">
      <sharedItems containsBlank="1"/>
    </cacheField>
    <cacheField name="DEPENDENCIA" numFmtId="41">
      <sharedItems containsBlank="1" count="40">
        <m/>
        <s v="Secretaría de Educación Municipal"/>
        <s v="Secretaría de Salud"/>
        <s v="Secretaría de Bienestar Social"/>
        <s v="Secretaría de la Mujer Orientaciones Sexuales e Identidades de Genero "/>
        <s v="Dirección Administrativa de Juventud Municipal "/>
        <s v="Secretaría de Gobierno -PAV"/>
        <s v="INVIPASTO"/>
        <s v="Secretaría de Cultura Municipal "/>
        <s v="Secretaría de Cultura - Subsecretaría de Cultura Ciudadana"/>
        <s v="Pasto Deporte"/>
        <s v="AVANTE SETP"/>
        <s v="Dirección Administrativa de Plazas de Mercado"/>
        <s v="Secretaría de Agricultura "/>
        <s v="Secretaría de Desarrollo Económico"/>
        <s v="Secretaría de Transito y Transporte Municipal "/>
        <s v="SEPAL"/>
        <s v="Departamento Administrativo de Contratación Pública"/>
        <s v="Dirección Administrativa de Control Interno Disciplinario"/>
        <s v="Dirección administrativa de Espacio Público"/>
        <s v="Dirección de Gestión del Riesgo de Desastres"/>
        <s v="Oficina Asuntos Internacionales"/>
        <s v="Oficina de Comunciación Social "/>
        <s v="Oficina de Control Interno"/>
        <s v="Oficina de Planeación de Gestión Institucional"/>
        <s v="Oficina Jurídica del Despacho"/>
        <s v="Secretaría de Desarrollo Comunitario"/>
        <s v="Secretaría de Gobierno "/>
        <s v="Secretaría de Hacienda"/>
        <s v="Secretaría de Infraestructura y valorización"/>
        <s v="Secretaría de Planeación Municipal"/>
        <s v="Secretaría General - Subsecretaría de Sistemas de Información"/>
        <s v="Secretaría General - SISBEN"/>
        <s v="Secretaría General-Almacén Bienes Inmuebles"/>
        <s v="Secretaría General-Apoyo Logístico "/>
        <s v="Secretaría General-Gestión documental"/>
        <s v="Secretaría General-Unidad de Atención al Ciudadano"/>
        <s v="Secretaría de Gestión Ambiental"/>
        <s v="EMPOPASTO"/>
        <s v="EMAS"/>
      </sharedItems>
    </cacheField>
    <cacheField name="CODIGO BPIN" numFmtId="0">
      <sharedItems containsBlank="1" containsMixedTypes="1" containsNumber="1" containsInteger="1" minValue="2019520010066" maxValue="2022520010153"/>
    </cacheField>
    <cacheField name="NOMBRE DEL PROYECTO" numFmtId="41">
      <sharedItems containsBlank="1" count="142">
        <m/>
        <s v="Apoyo en la Atención a Población de Adolescentes  vinculados al Sistema de Responsabilidad Penal  vigencia 2023 en el Municipio de Pasto."/>
        <s v="Apoyo educativo para población en condición de discapacidad severa vigencia 2023 en el municipio de Pasto"/>
        <s v="Apoyo a la prestación del servicio público educativo contratado por parte de las entidades territoriales certificadas vigencia 2023 en el municipio de Pasto"/>
        <s v="Fortalecimiento del Ejercicio de Inspección y Vigilancia de Establecimientos Educativos No Oficiales de Educación Formal en la Secretaria de Educación vigencia 2023 del Municipio de Pasto"/>
        <s v="Apoyo al Transporte Escolar de Establecimientos Educativos vigencia 2023 en el Municipio de Pasto."/>
        <s v="Implementación del programa de alimentación escolar PAE vigencia 2023 en el Municipio de Pasto"/>
        <s v=" Mejoramiento del Ambiente Laboral en la Secretaria de Educación y en los Establecimientos educativos, vigencia 2023, del Municipio de   Pasto"/>
        <s v="Apoyo a los proyectos pedagógicos transversales y la calidad educativa en los EE del Municipio de Pasto vigencia 2023"/>
        <s v="Implementación de Prácticas Pedagógicas para el mejoramiento de la calidad educativa en los Establecimientos Educativos vigencia 2023 en el Municipio de Pasto"/>
        <s v="Fortalecimiento de Procesos Pedagógicos para el mejoramiento de la calidad educativa en los EE en el Municipio de Pasto vigencia 2023"/>
        <s v="Fortalecimiento de los proyectos obligatorios y transversales para la convivencia y la cultura de paz en los establecimientos educativos vigencia 2023 del Municipio de Pasto "/>
        <s v="Mejoramiento de espacios físicos y dotación en los establecimientos educativos oficiales vigencia 2023 Pasto"/>
        <s v="Administración de Costos del Sector Educativo vigencia 2023 en el Municipio de Pasto."/>
        <s v="Apoyo en la Atención de Niños, Niñas y Adolescentes en condición de enfermedad vinculados al Aula Hospitalaria vigencia 2023, en el municipio de Pasto"/>
        <s v="Apoyo en la atención educativa de niños, niñas y adolescentes víctimas del conflicto vigencia 2023, en el Municipio de Pasto"/>
        <s v="Fortalecimiento en la prestación del servicio de los Establecimientos de Educación para el Trabajo y Desarrollo Humano, Vigencia 2023 en el Municipio de Pasto"/>
        <s v="Fortalecimiento de los procesos de articulación de la media técnica en los Establecimientos Educativos, vigencia 2023 en el municipio de Pasto"/>
        <s v="Mejoramiento de espacios físicos y dotación en los Establecimientos Educativos que aplican al programa de Jornada Única vigencia 2023 en el Municipio de Pasto"/>
        <s v="Apoyo pedagógico para la atención educativa de la Población en situación de discapacidad y/o talentos excepcionales en el marco de la Educación Inclusiva vigencia 2023 en el Municipio de Pasto"/>
        <s v="Fortalecimiento de la Red de Escuelas de Formación Musical vigencia 2023 en el Municipio de Pasto"/>
        <s v="Fortalecimiento de las TIC en los Establecimientos Educativos vigencia  2023, en el Municipio de Pasto."/>
        <s v="Construcción del Centro de Zoonosis vigencia 2022-2023 en el Municipio de Pasto"/>
        <s v="Control de Eventos de Vigilancia en Salud pública Vigencia 2023 en el Municipio de Pasto"/>
        <s v="Fortalecimiento de las Acciones de Inspección, Vigilancia y Control a los Sujetos de Interes Sanitario Vigencia 2023 del municipio de  Pasto"/>
        <s v="FORTALECIMIENTO ADMINISTRATIVO DE LA SECRETARIA MUNICIPAL DE SALUD VIGENCIA 2023 MUNICIPIO DE PASTO"/>
        <s v="Mejoramiento de los procesos en Salud Pública en Emergencia y Desastres vigencia 2023 en el Municipio de Pasto"/>
        <s v="Implementación de Estrategías para la Disminución del Bajo peso al Nacer, Vigencia 2023, Municipio de Pasto."/>
        <s v="Fortalecimiento de redes para una salud mental de calidad, vigencia 2023 Municipio de Pasto. "/>
        <s v="Mejoramiento del sistema general de seguridad social en salud - SGSSS, vigencia 2023 en  el Municipio de Pasto"/>
        <s v="Prevención de enfermedades no transmisibles vigencia 2023, en el municipio de Pasto"/>
        <s v="Fortalecimiento de la articulación intersectorial y comunitaria en la garantía progresiva del derecho humano a la alimentación y nutrición adecuada 2023, en el Municipio de Pasto."/>
        <s v="Fortalecimiento del conocimiento de los Derechos Sexuales, Derechos Reproductivos Vigencia 2023 de Pasto"/>
        <s v="Prevención de Enfermedades Transmisibles y Inmunoprevenibles  2023 del Municipio de Pasto"/>
        <s v="Fortalecimiento de la salud humanista en poblaciones vulnerables vigencia 2023 Municipio de Pasto"/>
        <s v="Asistencia para mejorar la gestión de la salud pública vigencia 2023 municipio de Pasto"/>
        <s v="Mejoramiento de la salud y la seguridad en el trabajo de la población de trabajadores formal e informal vigencia 2023 en el Municipio de Pasto"/>
        <s v="Fortalecimiento al  programa    Recuperando mi hogar  &quot;Entorno amable&quot; vigencia  2023  en el municipio de  Pasto"/>
        <s v="Implementación del Programa de prevención y erradicación del trabajo infanitl vigencia 2023, en el Municipio de Pasto"/>
        <s v="Fortalecimiento a entornos que promueven hechos de paz CDI Nidos Nutrir vigencia 2023 en el Municipio de Pasto"/>
        <s v="Fortalecimiento de los programas nacionales de  más familias en acción, jovenes en accion, red unidos, vigencia 2023, en el Municipio de Pasto."/>
        <s v="Mejoramiento de los centros de desarrollo infantìl nidos nutrir vigencia 2023 en el Municipio de Pasto"/>
        <s v="Fortalecimiento ciudadano de los planes estratégicos de reactivación social frente al COVID 19 vigencia 2023 en el municipio de Pasto"/>
        <s v="“IMPLEMENTACIÓN DEL PROGRAMA MÍNIMO VITAL DE AGUA POTABLE &quot;MAS AGUA MAS VERDE&quot; VIGENCIA 2022 EN EL MUNICIPIO DE PASTO”"/>
        <s v="Fortalecimiento al  programa Comedores Solidarios sana nutricion y vida saludable vigencia 2023 en el municipio de Pasto"/>
        <s v="Fortalecimiento a los proceso de atención para la población con discapacidad, vigencia 2023 en el Municipio de Pasto"/>
        <s v="Fortalecimiento a la atención del envejecimiento humano y con bienestar"/>
        <s v="CONSTRUCCION DE CENTROS VIDA PARA EL ADULTO MAYOR VIGENCIA 2022  EN EL MUNICIPIO DE PASTO"/>
        <s v="Fortalecimiento al programa de atención integral a la población habitante de calle y en calle vigencia 2023, en el municipio de Pasto"/>
        <s v="PROTECCIÓN DE DERECHOS Y GENERACIÓN DE OPORTUNIDADES PARA POBLACIÓN CON ORIENTACIONES SEXUALES E IDENTIDADES DE GÉNERO DIVERSAS VIGENCIA 2023, EN EL  MUNICIPIO DE PASTO"/>
        <s v="APOYO EN LA REIVINDICACIÓN DE DERECHOS Y EMPODERAMIENTO DE LAS MUJERES VIGENCIA 2023, EN EL MUNICIPIO DE PASTO"/>
        <s v="Fortalecimiento de escenarios de participación y oferta de oportunidades con enfoque diferencial para población joven vigencia 2023 del municipio de  Pasto"/>
        <s v="Fortalecimiento del proceso de posconflicto y construcción de paz vigencia 2023 en el municipio de  Pasto"/>
        <s v="APOYO A LA POBLACION VICTIMA DEL CONFLICTO ARMADO, VIGENCIA 2022, EN EL MUNICIPIO DE PASTO"/>
        <s v="CONSTRUCCION Y/O MEJORAMIENTO DE VIVIENDA SOCIAL PARA POBLACIÓN ASENTADA EN ZONA RIESGO Y VICTIMA VIGENCIA 2023, EN EL MUNICIPIO DE PASTO"/>
        <s v="CONSTRUCCIÓN Y/O MEJORAMIENTO DE VIVIENDA EN EL SECTOR URBANO Y RURAL VIGENCIA 2023 DEL MUNICIPIO DE PASTO"/>
        <s v="FORMACION ARTISTICA Y ARTESANAL, VIGENCIA 2023 EN EL MUNICIPIO DE PASTO"/>
        <s v="Desarrollo de Pasto la Gran Capital Lectora, vigencia 2023 en el municipio de Pasto"/>
        <s v="CONSERVACIÓN DEL CARNAVAL DE NEGROS Y BLANCOS VERSIÓN 2023 EN EL MUNICIPIO DE PASTO"/>
        <s v="FORTALECIMIENTO A LOS PROCESOS ARTÍSTICOS, CULTURALES, PATRIMONIALES  E INVESTIGATIVOS VIGENCIA 2023 DEL MUNICIPIO DE PASTO"/>
        <s v="Implementación de acciones en cultura ciudadana para mejorar el comportamiento ciudadano, Vigencia 2023, en el municipio de Pasto"/>
        <s v="Fortalecimiento de la cultura ciudadana en formación, participación y cultura de la legalidad, vigencia 2023 en el municipio de Pasto"/>
        <s v="Fortalecimiento de la cultura y promocion del deporte formativo y la recreacion como eje de integracion social,  Vigencia 2023, en el Municipio de Pasto."/>
        <s v="Desarrollo en la educacion de la actividad fisica, la recreacion a traves de habitos de vida saludable vigencia 2023, en el municipio de Pasto"/>
        <s v="Implementación del sistema estratégico de transporte público de pasajeros, vigencia 2022 para la ciudad de Pasto"/>
        <s v="Implementación del sistema estratégico de transporte público de pasajeros, vigencia 2023 para la ciudad de Pasto"/>
        <s v="Construcción y mejoramiento del sistema de movilidad en la plaza de mercado el potrerillo vigencia 2021 en el municipio de pasto    "/>
        <s v="Fortalecimiento del sistema organizacional  de las Plazas del Mercado vigencia 2023, en el municipio de Pasto"/>
        <s v="Fortalecimiento del sistema organizacional  de las Plazas del Mercado vigencia 2022, en el municipio de Pasto"/>
        <s v="Desarrollo económico, agroindustrial, agropecuario, acuícola y forestal vigencia 2023, en el Municipio de Pasto."/>
        <s v="Mejoramiento económico de los sectores afectados por pandemia, vigencia 2023 en el municipio de  Pasto."/>
        <s v="Fortalecimiento de los procesos de innovación y economía naranja, vigencia 2023 en el municipio de Pasto"/>
        <s v="Fortalecimiento de la competitividad a nivel nacional vigencia 2023, del municipio de Pasto"/>
        <s v="Desarrollo y promoción turistica vigencia 2023 del municipio de  Pasto"/>
        <s v="Fortalecimiento empresarial, asociativo y a emprendimientos, vigencia 2023 en el municipio de   Pasto"/>
        <s v="Mejoramiento de los accesos viales de los patio talleres Aranda y Chapal vigencia 2023, municipio de Pasto"/>
        <s v="Desarrollo De Estrategias Para La Disminución De La Accidentalidad Y Siniestralidad Vial, Vigencia 2023 En El Municipio Pasto"/>
        <s v="Implementación de acciones encaminadas a promover medios de transporte sostenibles, vigencia 2023 en el municipio de Pasto"/>
        <s v="Adquisición , mejoramiento y/o remodelación de las instalaciones de la Secretaría de Tránsito y Transporte vigencia 2023, Municipio de Pasto"/>
        <s v="Prestación del servicio de alumbrado público mediante contrato de concesión vigente 2015-2051 en el sector urbano y rural del Municipio de Pasto  vigencia 2023."/>
        <s v="Fortalecimiento del Departamento Administrativo de Contratación Publica DACP para consolidar el sistema de contratación de la vigencia 2022 en la alcadia del  municipio de Pasto"/>
        <s v="&quot;FORTALECIMIENTO DE LAS COMPETENCIAS DE LA DIRECCIÓN ADMINISTRATIVA DE CONTROL INTERNO DISCIPLINARIO VIGENCIA 2023 MUNICIPIO DE PASTO&quot;"/>
        <s v="MEJORAMIENTO Y RECUPERACION DEL ESPACIO PUBLICO VIGENCIA 2023 EN EL MUNICIPIO DE PASTO "/>
        <s v="Fortalecimiento de  la gestión integral del riesgo de desastres vigencia 2023, en el municipio de Pasto"/>
        <s v="Implementación de la estrategia de internacionalización: “Pasto conectado al mundo 2020 - 2030” - vigencia 2023 en el municipio de PASTO"/>
        <s v="Implementación de la Estrategia de Comunicación pública Vigencia 2023 en el Municipio de Pasto"/>
        <s v="Fortalecimiento al Proceso de Planeación Estratégica Municipal, vigencia 2023 en el Municipio de Pasto"/>
        <s v="Fortalecimiento de los mecanismos de defensa jurídica 2023, en el municipio de  Pasto. "/>
        <s v="Fortalecimiento de la gobernanza territorial desde los procesos de participación ciudadana para la Gran Capital, Vigencia 2023 en el Municipio de Pasto."/>
        <s v="Fortalecimiento de los procesos territoriales de los Grupos Étnicos desde un enfoque diferencial y multicultural vigencia 2023 en el Municipio de Pasto"/>
        <s v="Fortalecimiento de la convivencia vigencia 2023 en el municipio de Pasto"/>
        <s v="Control de las infracciones urbanísticas, ambientales, comerciales y de eventos vigencia 2023 en el municipio de  Pasto"/>
        <s v="Apoyo al centro penitenciario y carcelario vigencia 2023 del Municipio de  Pasto"/>
        <s v="Fortalecimiento del observatorio del delito vigencia 2023 del municipio de  Pasto"/>
        <s v="Fortalecimiento a la estrategia &quot;PAZTO SEGURO&quot; vigencia 2023 en el municipio de  Pasto"/>
        <s v="Apoyo a los organismos de seguridad y control vigencia 2023 del Municipio de  Pasto"/>
        <s v="Fortalecimiento del buen gobierno para el respeto y garantía de los derechos humanos, vigencia 2023, en el Municipio de   Pasto"/>
        <s v="Fortalecimiento para operatividad casa de justicia vigencia 2023 del municipio de Pasto"/>
        <s v="Control para mitigar los efectos de la pandemia del COVID 19 vigencia 2023 en el municipio de  Pasto"/>
        <s v="Fortalecimiento de la Gestión Tributaria Vigencia 2023 en el Municipio de Pasto"/>
        <s v="Construcción, mejoramiento y/o mantenimiento de escenarios culturales en el marco de presupuesto participativo vigencia 2022 del Municipio de Pasto"/>
        <s v="Fortalecimiento de los escenarios deportivos  urbanos y rurales en el marco de Presupuesto Participativo Vigencia 2022 en el municipio de Pasto"/>
        <s v="Mantenimiento y mejoramiento de la malla vial urbana vigencia 2022 del Municipio de Pasto"/>
        <s v="Mejoramiento y mantenimiento de vias terciarias dentro de comunidades indigenas,  vigencia 2021  del Municipio de Pasto"/>
        <s v="Mejoramiento y mantenimiento de la malla vial rural vigencia 2022 Municipio de Pasto"/>
        <s v="Mejoramiento y mantenimiento de la malla vial rural vigencia 2023 Municipio de Pasto"/>
        <s v="Mejoramiento de la red eléctrica rural vigencia 2023 del Municipio de Pasto"/>
        <s v="Mantenimiento y mejoramiento de la malla vial urbana vigencia 2023 del Municipio de Pasto"/>
        <s v="Fortalecimiento de los escenarios deportivos urbanos y rurales vigencia 2023 del Municipio de Pasto"/>
        <s v="Construcción, mejoramiento y/o mantenimiento de escenarios culturales vigencia 2023 del Municipio de Pasto"/>
        <s v="Administración de valorización para construcción de vías urbanas vigencia 2023 del Municipio de Pasto"/>
        <s v="GENERACIÓN Y MEJORAMIENTO DEL ESPACIO PÚBLICO EN EL CENTRO HISTÓRICO DE PASTO VIGENCIA 2021 EN EL MUNICIPIO DE PASTO"/>
        <s v="CONSTRUCCIÓN DEL TRAMO 9 DEL PARQUE LINEAL DEL RÍO PASTO VIGENCIA 2022  EN EL MUNICIPIO DE PASTO."/>
        <s v="CONSTRUCCIÓN  PARQUE  EN EL BARRIO SUMATAMBO -  VIGENCIA 2022 - DEL MUNICIPIO DE PASTO"/>
        <s v="FORTALECIMIENTO EN LA IMPLEMENTACIÓN DE LOS INSTRUMENTOS DE PLANIFICACIÓN Y ORDENAMIENTO TERRITORIAL - VIGENCIA 2023 - DEL MUNICIPIO DE PASTO"/>
        <s v="“CONSTRUCCIÓN DEL PARQUE AMBIENTAL QUEBRADA GUACHUCAL - VIGENCIA 2023 - DEL MUNICIPIO DE PASTO”"/>
        <s v="MEJORAMIENTO DEL PARQUE DEL CORREGIMIENTO DE JONGOVITO - VIGENCIA 2023 - DEL MUNICIPIO DE PASTO"/>
        <s v="ACTUALIZACION DE LA ESTRATIFICACION SOCIOECONOMICA VIGENCIA 2023 DEL MUNICIPIO DE PASTO."/>
        <s v="Fortalecimiento de las tecnologías de la información y las comunicaciones vigencia 2023 del municipio  Pasto"/>
        <s v="Fortalecimiento y operatividad del Sistema de Identificación de Potenciales Beneficiarios de Programas Sociales del Estado SISBEN Versión 2023 en el Municipio de  Pasto"/>
        <s v="Inventario de Bienes Inmuebles de propiedad del municipio vigencia 2023 Alcaldía de Pasto"/>
        <s v="Inventario de bienes muebles y equipos vigencia 2023 Almacén general Alcaldía de Pasto"/>
        <s v="Mejoramiento de las condiciones físico locativas vigencia 2023, en las sedes de la alcaldía municipal de  Pasto"/>
        <s v="Construcción de sedes para corregidurias en la vigencia 2023, en corregimientos del Municipio de Pasto"/>
        <s v="Fortalecimiento del Sistema Gestión  Documental, vigencia 2023 en el Municipio de Pasto"/>
        <s v="Fortalecimiento de la unidad de atención al ciudadano vigencia 2023 del municipio de Pasto "/>
        <s v="Construcción, optimizacion y/o mejoramiento de sistemas de acueducto y alcantarillado de los sectores rurales y suburbanos Vigencia 2020 del Municipio de Pasto"/>
        <s v="Conservación de áreas de recarga hídrica y otros servicios ecosistemicos vigencia 2022 en el municipio de Pasto."/>
        <s v="Desarrollo de Estrategias de resiliencia ambiental frente a los impactos post COVID-19 - Dimensión Ambiental, vigencia 2023 en el Municipio de Pasto"/>
        <s v="Formulación de estrategias de crecimiento verde vigencia 2023, para el municipio de pasto. "/>
        <s v="Implementación de acciones en pro de una ciudad sostenible y resiliente &quot;SEMBRANDO CAPITAL&quot;, Vigencia 2023, en el municipio de Pasto"/>
        <s v="Conservación de áreas de recarga hídrica y otros servicios ecosistemicos vigencia 2023 en el municipio de Pasto."/>
        <s v="SUBSIDIOS DEL FONDO DE SOLIDARIDAD Y REDISTRIBUCIÓN DE INGRESOS, DEL SECTOR RURAL. - VIGENCIA 2023, MUNICIPIO DE PASTO"/>
        <s v="Mejoramiento, cobertura, calidad y continuidad en la prestación del servicio público de acueducto y alcantarillado de los sectores rurales y suburbanos Vigencia 2023 del Municipio de Pasto."/>
        <s v="Fortalecimiento de la gobernabilidad ambiental, vigencia 2023 en el municipio de Pasto"/>
        <s v="Fortalecimiento de la Gobernanza ambiental para el desarrollo sostenible vigencia 2023 en el municipio de Pasto"/>
        <s v="Formación y educación ambiental para la sostenibilidad vigencia 2023 en el municipio de Pasto"/>
        <s v="Implementación de la política pública de bienestar y protección animal, vigencia 2023 en el Municipio de Pasto"/>
        <s v="Desarrollo de la gestión ecológica y areas protegidas, vigencia 2023 municipio de Pasto"/>
        <s v="Fortalecimiento al proceso de reciclaje, transferencia y manejo adecuado de residuos sólidos- vigencia 2023 en el municipio Pasto"/>
        <s v="Subsidios Acueducto y Alcantarillado año 2023- EMPOPASTO S.A. E.S.P."/>
        <s v="SUBISIDIO Y APORTES SOLIDARIOS PARA EL SERVICIO PÚBLICO DOMICILIARIO DE ASEO ESTRATOS 1, 2 Y 3 SECTOR URBANO Y RURAL VIGENCIA 2022, PASTO"/>
      </sharedItems>
    </cacheField>
    <cacheField name="VALOR PROYECTO" numFmtId="164">
      <sharedItems containsString="0" containsBlank="1" containsNumber="1" minValue="20000000" maxValue="307431702102.34998"/>
    </cacheField>
    <cacheField name="No. DE METAS A LA QUE APUNTA EL PROYECTO" numFmtId="0">
      <sharedItems containsString="0" containsBlank="1" containsNumber="1" minValue="0.4" maxValue="16"/>
    </cacheField>
    <cacheField name="VALOR TOTAL _x000a_(Techo Asignado)_x000a_" numFmtId="0">
      <sharedItems containsString="0" containsBlank="1" containsNumber="1" minValue="0" maxValue="315554332113.02997"/>
    </cacheField>
    <cacheField name="SGP SALUD" numFmtId="0">
      <sharedItems containsString="0" containsBlank="1" containsNumber="1" minValue="92000000" maxValue="102348731000"/>
    </cacheField>
    <cacheField name="_x000a_SGP EDUCACION " numFmtId="0">
      <sharedItems containsString="0" containsBlank="1" containsNumber="1" minValue="130057590" maxValue="253578244305.22"/>
    </cacheField>
    <cacheField name="SGP DEPORTE" numFmtId="0">
      <sharedItems containsString="0" containsBlank="1" containsNumber="1" containsInteger="1" minValue="1416430419" maxValue="1416430419"/>
    </cacheField>
    <cacheField name="SGP APSB" numFmtId="0">
      <sharedItems containsString="0" containsBlank="1" containsNumber="1" containsInteger="1" minValue="4037304600" maxValue="6246909394"/>
    </cacheField>
    <cacheField name="SGP CULTURA" numFmtId="0">
      <sharedItems containsString="0" containsBlank="1" containsNumber="1" containsInteger="1" minValue="1062322814" maxValue="1062322814"/>
    </cacheField>
    <cacheField name="SGP PROPOSITO GENERAL " numFmtId="0">
      <sharedItems containsString="0" containsBlank="1" containsNumber="1" minValue="9200000" maxValue="1840070894.27"/>
    </cacheField>
    <cacheField name="RENDIMIENTOS FINANCIEROS SGP" numFmtId="0">
      <sharedItems containsString="0" containsBlank="1" containsNumber="1" containsInteger="1" minValue="3000000" maxValue="5000000"/>
    </cacheField>
    <cacheField name="SGP_x000a__x000a_BALANCE" numFmtId="0">
      <sharedItems containsNonDate="0" containsString="0" containsBlank="1"/>
    </cacheField>
    <cacheField name="TOTAL SGP" numFmtId="0">
      <sharedItems containsSemiMixedTypes="0" containsString="0" containsNumber="1" minValue="0" maxValue="253978244305.22"/>
    </cacheField>
    <cacheField name="Recursos propios " numFmtId="0">
      <sharedItems containsString="0" containsBlank="1" containsNumber="1" minValue="5000000" maxValue="4187561084.8200002"/>
    </cacheField>
    <cacheField name="Recursos Propios Destinación Específica" numFmtId="0">
      <sharedItems containsString="0" containsBlank="1" containsNumber="1" minValue="10000000" maxValue="23993887188"/>
    </cacheField>
    <cacheField name="Rendimientos financieros y propios (excedentes y utilidades)" numFmtId="0">
      <sharedItems containsString="0" containsBlank="1" containsNumber="1" containsInteger="1" minValue="100000" maxValue="6359387637"/>
    </cacheField>
    <cacheField name="Utilidades" numFmtId="0">
      <sharedItems containsString="0" containsBlank="1" containsNumber="1" minValue="35000000" maxValue="600000000"/>
    </cacheField>
    <cacheField name="Valorización" numFmtId="0">
      <sharedItems containsString="0" containsBlank="1" containsNumber="1" containsInteger="1" minValue="1184374579" maxValue="1184374579"/>
    </cacheField>
    <cacheField name="FONCEP" numFmtId="0">
      <sharedItems containsString="0" containsBlank="1" containsNumber="1" minValue="54000000" maxValue="2023796275.6199999"/>
    </cacheField>
    <cacheField name="PEMP" numFmtId="0">
      <sharedItems containsString="0" containsBlank="1" containsNumber="1" minValue="1335488000.0000002" maxValue="191654579000"/>
    </cacheField>
    <cacheField name="Transferencias / cofinanciación " numFmtId="0">
      <sharedItems containsString="0" containsBlank="1" containsNumber="1" containsInteger="1" minValue="10000000" maxValue="10000000"/>
    </cacheField>
    <cacheField name="Transferencias Departamento" numFmtId="0">
      <sharedItems containsString="0" containsBlank="1" containsNumber="1" containsInteger="1" minValue="10613400000" maxValue="10613400000"/>
    </cacheField>
    <cacheField name="Sobretasa a la Gasolina" numFmtId="0">
      <sharedItems containsString="0" containsBlank="1" containsNumber="1" minValue="5000000" maxValue="1945000000"/>
    </cacheField>
    <cacheField name="estampilla procultura" numFmtId="0">
      <sharedItems containsString="0" containsBlank="1" containsNumber="1" minValue="186540463" maxValue="2180000000"/>
    </cacheField>
    <cacheField name="Estampilla Electrificación Rural" numFmtId="0">
      <sharedItems containsString="0" containsBlank="1" containsNumber="1" containsInteger="1" minValue="600000000" maxValue="600000000"/>
    </cacheField>
    <cacheField name="estampilla adulto mayor" numFmtId="0">
      <sharedItems containsString="0" containsBlank="1" containsNumber="1" minValue="4056755788.0999999" maxValue="4056755788.0999999"/>
    </cacheField>
    <cacheField name="Tasa prodeporte" numFmtId="0">
      <sharedItems containsString="0" containsBlank="1" containsNumber="1" containsInteger="1" minValue="1000000000" maxValue="1000000000"/>
    </cacheField>
    <cacheField name="Vigencias Anteriores (recursos de balance) Recursos Propios" numFmtId="0">
      <sharedItems containsString="0" containsBlank="1" containsNumber="1" minValue="2196563.79" maxValue="21822922531.540001"/>
    </cacheField>
    <cacheField name="Vigencias Anteriores (recursos de balance) SGP Salud" numFmtId="0">
      <sharedItems containsString="0" containsBlank="1" containsNumber="1" minValue="71648313.209999993" maxValue="387294780.5"/>
    </cacheField>
    <cacheField name="Vigencias futuras " numFmtId="0">
      <sharedItems containsString="0" containsBlank="1" containsNumber="1" containsInteger="1" minValue="743232853" maxValue="743232853"/>
    </cacheField>
    <cacheField name="Recursos de Credito" numFmtId="0">
      <sharedItems containsString="0" containsBlank="1" containsNumber="1" minValue="1797755912" maxValue="17359240420.610001"/>
    </cacheField>
    <cacheField name="TOTAL RECURSOS PROPIOS" numFmtId="0">
      <sharedItems containsString="0" containsBlank="1" containsNumber="1" minValue="0" maxValue="204434953102.35001"/>
    </cacheField>
    <cacheField name="sin situación de fondos " numFmtId="0">
      <sharedItems containsString="0" containsBlank="1" containsNumber="1" containsInteger="1" minValue="727695000" maxValue="4953880140"/>
    </cacheField>
    <cacheField name="Total OTROS" numFmtId="0">
      <sharedItems containsString="0" containsBlank="1" containsNumber="1" containsInteger="1" minValue="0" maxValue="4953880140"/>
    </cacheField>
    <cacheField name="Total presupuesto 2023" numFmtId="0">
      <sharedItems containsSemiMixedTypes="0" containsString="0" containsNumber="1" minValue="0" maxValue="307431702102.34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3">
  <r>
    <m/>
    <m/>
    <x v="0"/>
    <m/>
    <x v="0"/>
    <m/>
    <m/>
    <m/>
    <m/>
    <m/>
    <m/>
    <m/>
    <m/>
    <m/>
    <m/>
    <m/>
    <n v="0"/>
    <m/>
    <m/>
    <m/>
    <m/>
    <m/>
    <m/>
    <m/>
    <m/>
    <m/>
    <m/>
    <m/>
    <m/>
    <m/>
    <m/>
    <m/>
    <m/>
    <m/>
    <m/>
    <m/>
    <m/>
    <m/>
    <n v="0"/>
  </r>
  <r>
    <s v="Dimensión Social "/>
    <s v="Tod@s al aula"/>
    <x v="1"/>
    <n v="2022520010028"/>
    <x v="1"/>
    <n v="130057590"/>
    <n v="1"/>
    <n v="284907397357.75"/>
    <m/>
    <n v="130057590"/>
    <m/>
    <m/>
    <m/>
    <m/>
    <m/>
    <m/>
    <n v="130057590"/>
    <m/>
    <m/>
    <m/>
    <m/>
    <m/>
    <m/>
    <m/>
    <m/>
    <m/>
    <m/>
    <m/>
    <m/>
    <m/>
    <m/>
    <m/>
    <m/>
    <m/>
    <m/>
    <n v="0"/>
    <m/>
    <n v="0"/>
    <n v="130057590"/>
  </r>
  <r>
    <s v="Dimensión Social "/>
    <s v="Tod@s al aula"/>
    <x v="1"/>
    <n v="2022520010043"/>
    <x v="2"/>
    <n v="652521983.73000002"/>
    <n v="1"/>
    <m/>
    <m/>
    <n v="652521983.73000002"/>
    <m/>
    <m/>
    <m/>
    <m/>
    <m/>
    <m/>
    <n v="652521983.73000002"/>
    <m/>
    <m/>
    <m/>
    <m/>
    <m/>
    <m/>
    <m/>
    <m/>
    <m/>
    <m/>
    <m/>
    <m/>
    <m/>
    <m/>
    <m/>
    <m/>
    <m/>
    <m/>
    <n v="0"/>
    <m/>
    <n v="0"/>
    <n v="652521983.73000002"/>
  </r>
  <r>
    <s v="Dimensión Social "/>
    <s v="Tod@s al aula"/>
    <x v="1"/>
    <n v="2022520010044"/>
    <x v="3"/>
    <n v="6943113214.0500002"/>
    <n v="1"/>
    <m/>
    <m/>
    <n v="6943113214.0500002"/>
    <m/>
    <m/>
    <m/>
    <m/>
    <m/>
    <m/>
    <n v="6943113214.0500002"/>
    <m/>
    <m/>
    <m/>
    <m/>
    <m/>
    <m/>
    <m/>
    <m/>
    <m/>
    <m/>
    <m/>
    <m/>
    <m/>
    <m/>
    <m/>
    <m/>
    <m/>
    <m/>
    <n v="0"/>
    <m/>
    <n v="0"/>
    <n v="6943113214.0500002"/>
  </r>
  <r>
    <s v="Dimensión Social "/>
    <s v="Tod@s al aula"/>
    <x v="1"/>
    <n v="2022520010049"/>
    <x v="4"/>
    <n v="82500000"/>
    <n v="2"/>
    <m/>
    <m/>
    <m/>
    <m/>
    <m/>
    <m/>
    <m/>
    <m/>
    <m/>
    <n v="0"/>
    <m/>
    <n v="72475961.539999992"/>
    <m/>
    <m/>
    <m/>
    <m/>
    <m/>
    <m/>
    <m/>
    <m/>
    <m/>
    <m/>
    <m/>
    <m/>
    <n v="10024038.460000001"/>
    <m/>
    <m/>
    <m/>
    <n v="82500000"/>
    <m/>
    <n v="0"/>
    <n v="82500000"/>
  </r>
  <r>
    <s v="Dimensión Social "/>
    <s v="Tod@s al aula"/>
    <x v="1"/>
    <n v="2022520010053"/>
    <x v="5"/>
    <n v="1784381973.8"/>
    <n v="1"/>
    <m/>
    <m/>
    <n v="500000000"/>
    <m/>
    <m/>
    <m/>
    <m/>
    <m/>
    <m/>
    <n v="500000000"/>
    <m/>
    <m/>
    <m/>
    <m/>
    <m/>
    <m/>
    <m/>
    <m/>
    <m/>
    <m/>
    <m/>
    <m/>
    <m/>
    <m/>
    <n v="1284381973.8"/>
    <m/>
    <m/>
    <m/>
    <n v="1284381973.8"/>
    <m/>
    <n v="0"/>
    <n v="1784381973.8"/>
  </r>
  <r>
    <s v="Dimensión Social "/>
    <s v="Tod@s al aula"/>
    <x v="1"/>
    <n v="2022520010082"/>
    <x v="6"/>
    <n v="14566465177.389999"/>
    <n v="2"/>
    <m/>
    <m/>
    <n v="882166065.07000005"/>
    <m/>
    <m/>
    <m/>
    <m/>
    <m/>
    <m/>
    <n v="882166065.07000005"/>
    <m/>
    <n v="8567705492.6700001"/>
    <m/>
    <n v="116593619.65000001"/>
    <m/>
    <m/>
    <m/>
    <m/>
    <m/>
    <m/>
    <m/>
    <m/>
    <m/>
    <m/>
    <n v="5000000000"/>
    <m/>
    <m/>
    <m/>
    <n v="13684299112.32"/>
    <m/>
    <n v="0"/>
    <n v="14566465177.389999"/>
  </r>
  <r>
    <s v="Dimensión Social "/>
    <s v="Tod@s al aula"/>
    <x v="1"/>
    <n v="2022520010146"/>
    <x v="7"/>
    <n v="250000000"/>
    <n v="2"/>
    <m/>
    <m/>
    <m/>
    <m/>
    <m/>
    <m/>
    <m/>
    <m/>
    <m/>
    <n v="0"/>
    <m/>
    <m/>
    <n v="250000000"/>
    <m/>
    <m/>
    <m/>
    <m/>
    <m/>
    <m/>
    <m/>
    <m/>
    <m/>
    <m/>
    <m/>
    <m/>
    <m/>
    <m/>
    <m/>
    <n v="250000000"/>
    <m/>
    <n v="0"/>
    <n v="250000000"/>
  </r>
  <r>
    <s v="Dimensión Social "/>
    <s v="Tod@s al aula"/>
    <x v="1"/>
    <n v="2022520010147"/>
    <x v="8"/>
    <n v="50000000"/>
    <n v="5"/>
    <m/>
    <m/>
    <m/>
    <m/>
    <m/>
    <m/>
    <m/>
    <m/>
    <m/>
    <n v="0"/>
    <m/>
    <m/>
    <m/>
    <m/>
    <m/>
    <m/>
    <m/>
    <m/>
    <m/>
    <n v="50000000"/>
    <m/>
    <m/>
    <m/>
    <m/>
    <m/>
    <m/>
    <m/>
    <m/>
    <n v="50000000"/>
    <m/>
    <n v="0"/>
    <n v="50000000"/>
  </r>
  <r>
    <s v="Dimensión Social "/>
    <s v="Tod@s al aula"/>
    <x v="1"/>
    <n v="2022520010148"/>
    <x v="9"/>
    <n v="50000000"/>
    <n v="8"/>
    <m/>
    <m/>
    <m/>
    <m/>
    <m/>
    <m/>
    <m/>
    <m/>
    <m/>
    <n v="0"/>
    <m/>
    <m/>
    <m/>
    <m/>
    <m/>
    <m/>
    <m/>
    <m/>
    <m/>
    <n v="50000000"/>
    <m/>
    <m/>
    <m/>
    <m/>
    <m/>
    <m/>
    <m/>
    <m/>
    <n v="50000000"/>
    <m/>
    <n v="0"/>
    <n v="50000000"/>
  </r>
  <r>
    <s v="Dimensión Social "/>
    <s v="Tod@s al aula"/>
    <x v="1"/>
    <n v="2022520010149"/>
    <x v="10"/>
    <n v="50000000"/>
    <n v="10"/>
    <m/>
    <m/>
    <m/>
    <m/>
    <m/>
    <m/>
    <m/>
    <m/>
    <m/>
    <n v="0"/>
    <m/>
    <m/>
    <m/>
    <m/>
    <m/>
    <m/>
    <m/>
    <m/>
    <m/>
    <n v="50000000"/>
    <m/>
    <m/>
    <m/>
    <m/>
    <m/>
    <m/>
    <m/>
    <m/>
    <n v="50000000"/>
    <m/>
    <n v="0"/>
    <n v="50000000"/>
  </r>
  <r>
    <s v="Dimensión Social "/>
    <s v="Tod@s al aula"/>
    <x v="1"/>
    <n v="2022520010150"/>
    <x v="11"/>
    <n v="50000000"/>
    <n v="6"/>
    <m/>
    <m/>
    <m/>
    <m/>
    <m/>
    <m/>
    <m/>
    <m/>
    <m/>
    <n v="0"/>
    <m/>
    <m/>
    <m/>
    <m/>
    <m/>
    <m/>
    <m/>
    <m/>
    <m/>
    <m/>
    <m/>
    <m/>
    <m/>
    <m/>
    <n v="50000000"/>
    <m/>
    <m/>
    <m/>
    <n v="50000000"/>
    <m/>
    <n v="0"/>
    <n v="50000000"/>
  </r>
  <r>
    <s v="Dimensión Social "/>
    <s v="Tod@s al aula"/>
    <x v="1"/>
    <n v="2022520010151"/>
    <x v="12"/>
    <n v="369775998"/>
    <n v="3"/>
    <m/>
    <m/>
    <m/>
    <m/>
    <m/>
    <m/>
    <m/>
    <m/>
    <m/>
    <n v="0"/>
    <m/>
    <m/>
    <n v="369775998"/>
    <m/>
    <m/>
    <m/>
    <m/>
    <m/>
    <m/>
    <m/>
    <m/>
    <m/>
    <m/>
    <m/>
    <m/>
    <m/>
    <m/>
    <m/>
    <n v="369775998"/>
    <m/>
    <n v="0"/>
    <n v="369775998"/>
  </r>
  <r>
    <s v="Dimensión Social "/>
    <s v="Tod@s al aula"/>
    <x v="1"/>
    <n v="2022520010153"/>
    <x v="13"/>
    <n v="255290777681.78"/>
    <n v="1"/>
    <m/>
    <m/>
    <n v="253578244305.22"/>
    <m/>
    <m/>
    <m/>
    <n v="400000000"/>
    <m/>
    <m/>
    <n v="253978244305.22"/>
    <n v="1051966221.36"/>
    <m/>
    <m/>
    <m/>
    <m/>
    <m/>
    <m/>
    <m/>
    <m/>
    <m/>
    <m/>
    <m/>
    <m/>
    <m/>
    <n v="260567155.19999999"/>
    <m/>
    <m/>
    <m/>
    <n v="1312533376.5599999"/>
    <m/>
    <n v="0"/>
    <n v="255290777681.78"/>
  </r>
  <r>
    <s v="Dimensión Social "/>
    <s v="Tod@s al aula"/>
    <x v="1"/>
    <s v="2022520010029 "/>
    <x v="14"/>
    <n v="20000000"/>
    <n v="1"/>
    <m/>
    <m/>
    <m/>
    <m/>
    <m/>
    <m/>
    <m/>
    <m/>
    <m/>
    <n v="0"/>
    <m/>
    <m/>
    <m/>
    <m/>
    <m/>
    <m/>
    <m/>
    <m/>
    <m/>
    <m/>
    <m/>
    <m/>
    <m/>
    <m/>
    <n v="20000000"/>
    <m/>
    <m/>
    <m/>
    <n v="20000000"/>
    <m/>
    <n v="0"/>
    <n v="20000000"/>
  </r>
  <r>
    <s v="Dimensión Social "/>
    <s v="Tod@s al aula"/>
    <x v="1"/>
    <s v="2022520010031 "/>
    <x v="15"/>
    <n v="200000000"/>
    <n v="1"/>
    <m/>
    <m/>
    <m/>
    <m/>
    <m/>
    <m/>
    <m/>
    <m/>
    <m/>
    <n v="0"/>
    <m/>
    <m/>
    <m/>
    <m/>
    <m/>
    <m/>
    <m/>
    <m/>
    <m/>
    <m/>
    <m/>
    <m/>
    <m/>
    <m/>
    <n v="200000000"/>
    <m/>
    <m/>
    <m/>
    <n v="200000000"/>
    <m/>
    <n v="0"/>
    <n v="200000000"/>
  </r>
  <r>
    <s v="Dimensión Social "/>
    <s v="Tod@s al aula"/>
    <x v="1"/>
    <s v="2022520010035 "/>
    <x v="16"/>
    <n v="117700000"/>
    <n v="2"/>
    <m/>
    <m/>
    <m/>
    <m/>
    <m/>
    <m/>
    <m/>
    <m/>
    <m/>
    <n v="0"/>
    <m/>
    <n v="103399038.45999999"/>
    <m/>
    <m/>
    <m/>
    <m/>
    <m/>
    <m/>
    <m/>
    <m/>
    <m/>
    <m/>
    <m/>
    <m/>
    <n v="14300961.539999999"/>
    <m/>
    <m/>
    <m/>
    <n v="117700000"/>
    <m/>
    <n v="0"/>
    <n v="117700000"/>
  </r>
  <r>
    <s v="Dimensión Social "/>
    <s v="Tod@s al aula"/>
    <x v="1"/>
    <s v="2022520010036"/>
    <x v="17"/>
    <n v="20000000"/>
    <n v="1"/>
    <m/>
    <m/>
    <m/>
    <m/>
    <m/>
    <m/>
    <m/>
    <m/>
    <m/>
    <n v="0"/>
    <m/>
    <m/>
    <m/>
    <m/>
    <m/>
    <m/>
    <m/>
    <m/>
    <m/>
    <n v="20000000"/>
    <m/>
    <m/>
    <m/>
    <m/>
    <m/>
    <m/>
    <m/>
    <m/>
    <n v="20000000"/>
    <m/>
    <n v="0"/>
    <n v="20000000"/>
  </r>
  <r>
    <s v="Dimensión Social "/>
    <s v="Tod@s al aula"/>
    <x v="1"/>
    <s v="2022520010042"/>
    <x v="18"/>
    <n v="590677129"/>
    <n v="1"/>
    <m/>
    <m/>
    <m/>
    <m/>
    <m/>
    <m/>
    <m/>
    <m/>
    <m/>
    <n v="0"/>
    <m/>
    <m/>
    <n v="430224002"/>
    <m/>
    <m/>
    <m/>
    <m/>
    <m/>
    <m/>
    <n v="160453127"/>
    <m/>
    <m/>
    <m/>
    <m/>
    <m/>
    <m/>
    <m/>
    <m/>
    <n v="590677129"/>
    <m/>
    <n v="0"/>
    <n v="590677129"/>
  </r>
  <r>
    <s v="Dimensión Social "/>
    <s v="Tod@s al aula"/>
    <x v="1"/>
    <s v="2022520010050"/>
    <x v="19"/>
    <n v="1452000000"/>
    <n v="1"/>
    <m/>
    <m/>
    <n v="1452000000"/>
    <m/>
    <m/>
    <m/>
    <m/>
    <m/>
    <m/>
    <n v="1452000000"/>
    <m/>
    <m/>
    <m/>
    <m/>
    <m/>
    <m/>
    <m/>
    <m/>
    <m/>
    <m/>
    <m/>
    <m/>
    <m/>
    <m/>
    <m/>
    <m/>
    <m/>
    <m/>
    <n v="0"/>
    <m/>
    <n v="0"/>
    <n v="1452000000"/>
  </r>
  <r>
    <s v="Dimensión Social "/>
    <s v="Tod@s al aula"/>
    <x v="1"/>
    <s v="2022520010054"/>
    <x v="20"/>
    <n v="1475728000"/>
    <n v="1"/>
    <m/>
    <m/>
    <m/>
    <m/>
    <m/>
    <m/>
    <m/>
    <m/>
    <m/>
    <n v="0"/>
    <m/>
    <m/>
    <m/>
    <m/>
    <m/>
    <m/>
    <m/>
    <m/>
    <m/>
    <n v="5000000"/>
    <m/>
    <m/>
    <m/>
    <m/>
    <n v="1470728000"/>
    <m/>
    <m/>
    <m/>
    <n v="1475728000"/>
    <m/>
    <n v="0"/>
    <n v="1475728000"/>
  </r>
  <r>
    <s v="Dimensión Social "/>
    <s v="Tod@s al aula"/>
    <x v="1"/>
    <s v="2022520010094"/>
    <x v="21"/>
    <n v="761698610"/>
    <n v="1"/>
    <m/>
    <m/>
    <n v="721698610"/>
    <m/>
    <m/>
    <m/>
    <m/>
    <m/>
    <m/>
    <n v="721698610"/>
    <m/>
    <m/>
    <m/>
    <m/>
    <m/>
    <m/>
    <m/>
    <m/>
    <m/>
    <n v="40000000"/>
    <m/>
    <m/>
    <m/>
    <m/>
    <m/>
    <m/>
    <m/>
    <m/>
    <n v="40000000"/>
    <m/>
    <n v="0"/>
    <n v="761698610"/>
  </r>
  <r>
    <s v="Dimensión Social "/>
    <s v="Pasto con estilos de vida saludable y bienestar integral en salud"/>
    <x v="2"/>
    <n v="2022520010011"/>
    <x v="22"/>
    <n v="609776435.28999996"/>
    <n v="1"/>
    <n v="315554332113.02997"/>
    <m/>
    <m/>
    <m/>
    <m/>
    <m/>
    <m/>
    <m/>
    <m/>
    <n v="0"/>
    <m/>
    <m/>
    <m/>
    <m/>
    <m/>
    <m/>
    <m/>
    <m/>
    <m/>
    <n v="345760000"/>
    <m/>
    <m/>
    <m/>
    <m/>
    <n v="264016435.28999999"/>
    <m/>
    <m/>
    <m/>
    <n v="609776435.28999996"/>
    <m/>
    <n v="0"/>
    <n v="609776435.28999996"/>
  </r>
  <r>
    <s v="Dimensión Social "/>
    <s v="Pasto con estilos de vida saludable y bienestar integral en salud"/>
    <x v="2"/>
    <n v="2022520010041"/>
    <x v="23"/>
    <n v="420600000"/>
    <n v="3"/>
    <m/>
    <m/>
    <m/>
    <m/>
    <m/>
    <m/>
    <m/>
    <m/>
    <m/>
    <n v="0"/>
    <n v="420600000"/>
    <m/>
    <m/>
    <m/>
    <m/>
    <m/>
    <m/>
    <m/>
    <m/>
    <m/>
    <m/>
    <m/>
    <m/>
    <m/>
    <m/>
    <m/>
    <m/>
    <m/>
    <n v="420600000"/>
    <m/>
    <n v="0"/>
    <n v="420600000"/>
  </r>
  <r>
    <s v="Dimensión Social "/>
    <s v="Pasto con estilos de vida saludable y bienestar integral en salud"/>
    <x v="2"/>
    <n v="2022520010074"/>
    <x v="24"/>
    <n v="1921459017.6900001"/>
    <n v="15"/>
    <m/>
    <n v="1459366999.9999998"/>
    <m/>
    <m/>
    <m/>
    <m/>
    <m/>
    <m/>
    <m/>
    <n v="1459366999.9999998"/>
    <n v="224644319.38999999"/>
    <m/>
    <n v="1000000"/>
    <m/>
    <m/>
    <m/>
    <m/>
    <m/>
    <m/>
    <n v="186447698.29999995"/>
    <m/>
    <m/>
    <m/>
    <m/>
    <n v="50000000"/>
    <m/>
    <m/>
    <m/>
    <n v="462092017.68999994"/>
    <m/>
    <n v="0"/>
    <n v="1921459017.6899996"/>
  </r>
  <r>
    <s v="Dimensión Social "/>
    <s v="Pasto con estilos de vida saludable y bienestar integral en salud"/>
    <x v="2"/>
    <n v="2022520010076"/>
    <x v="25"/>
    <n v="881450000"/>
    <n v="7"/>
    <m/>
    <m/>
    <m/>
    <m/>
    <m/>
    <m/>
    <m/>
    <m/>
    <m/>
    <n v="0"/>
    <n v="866049999.99999988"/>
    <m/>
    <n v="5000000"/>
    <m/>
    <m/>
    <m/>
    <m/>
    <m/>
    <m/>
    <m/>
    <m/>
    <m/>
    <m/>
    <m/>
    <n v="10400000"/>
    <m/>
    <m/>
    <m/>
    <n v="881449999.99999988"/>
    <m/>
    <n v="0"/>
    <n v="881449999.99999988"/>
  </r>
  <r>
    <s v="Dimensión Social "/>
    <s v="Pasto con estilos de vida saludable y bienestar integral en salud"/>
    <x v="2"/>
    <n v="2022520010084"/>
    <x v="26"/>
    <n v="400300000"/>
    <n v="2"/>
    <m/>
    <n v="179000000"/>
    <m/>
    <m/>
    <m/>
    <m/>
    <m/>
    <m/>
    <m/>
    <n v="179000000"/>
    <n v="221300000"/>
    <m/>
    <m/>
    <m/>
    <m/>
    <m/>
    <m/>
    <m/>
    <m/>
    <m/>
    <m/>
    <m/>
    <m/>
    <m/>
    <m/>
    <m/>
    <m/>
    <m/>
    <n v="221300000"/>
    <m/>
    <n v="0"/>
    <n v="400300000"/>
  </r>
  <r>
    <s v="Dimensión Social "/>
    <s v="Pasto con estilos de vida saludable y bienestar integral en salud"/>
    <x v="2"/>
    <n v="2022520010090"/>
    <x v="27"/>
    <n v="569500000"/>
    <n v="5"/>
    <m/>
    <m/>
    <m/>
    <m/>
    <m/>
    <m/>
    <m/>
    <m/>
    <m/>
    <n v="0"/>
    <n v="569500000"/>
    <m/>
    <m/>
    <m/>
    <m/>
    <m/>
    <m/>
    <m/>
    <m/>
    <m/>
    <m/>
    <m/>
    <m/>
    <m/>
    <m/>
    <m/>
    <m/>
    <m/>
    <n v="569500000"/>
    <m/>
    <n v="0"/>
    <n v="569500000"/>
  </r>
  <r>
    <s v="Dimensión Social "/>
    <s v="Pasto con estilos de vida saludable y bienestar integral en salud"/>
    <x v="2"/>
    <n v="2022520010096"/>
    <x v="28"/>
    <n v="507250000"/>
    <n v="4"/>
    <m/>
    <n v="346000000"/>
    <m/>
    <m/>
    <m/>
    <m/>
    <m/>
    <m/>
    <m/>
    <n v="346000000"/>
    <n v="161250000"/>
    <m/>
    <m/>
    <m/>
    <m/>
    <m/>
    <m/>
    <m/>
    <m/>
    <m/>
    <m/>
    <m/>
    <m/>
    <m/>
    <m/>
    <m/>
    <m/>
    <m/>
    <n v="161250000"/>
    <m/>
    <n v="0"/>
    <n v="507250000"/>
  </r>
  <r>
    <s v="Dimensión Social "/>
    <s v="Pasto con estilos de vida saludable y bienestar integral en salud"/>
    <x v="2"/>
    <n v="2022520010104"/>
    <x v="29"/>
    <n v="307431702102.34998"/>
    <n v="6"/>
    <m/>
    <n v="102348731000"/>
    <m/>
    <m/>
    <m/>
    <m/>
    <n v="648018000"/>
    <m/>
    <m/>
    <n v="102996749000"/>
    <n v="1456172752.3499999"/>
    <n v="10000000"/>
    <n v="1000000"/>
    <m/>
    <m/>
    <m/>
    <n v="191654579000"/>
    <m/>
    <n v="10613400000"/>
    <m/>
    <m/>
    <m/>
    <m/>
    <m/>
    <n v="312506569.5"/>
    <n v="387294780.5"/>
    <m/>
    <m/>
    <n v="204434953102.35001"/>
    <m/>
    <n v="0"/>
    <n v="307431702102.34998"/>
  </r>
  <r>
    <s v="Dimensión Social "/>
    <s v="Pasto con estilos de vida saludable y bienestar integral en salud"/>
    <x v="2"/>
    <n v="2022520010108"/>
    <x v="30"/>
    <n v="394900000"/>
    <n v="3"/>
    <m/>
    <n v="179000000"/>
    <m/>
    <m/>
    <m/>
    <m/>
    <m/>
    <m/>
    <m/>
    <n v="179000000"/>
    <n v="215900000"/>
    <m/>
    <m/>
    <m/>
    <m/>
    <m/>
    <m/>
    <m/>
    <m/>
    <m/>
    <m/>
    <m/>
    <m/>
    <m/>
    <m/>
    <m/>
    <m/>
    <m/>
    <n v="215900000"/>
    <m/>
    <n v="0"/>
    <n v="394900000"/>
  </r>
  <r>
    <s v="Dimensión Social "/>
    <s v="Pasto con estilos de vida saludable y bienestar integral en salud"/>
    <x v="2"/>
    <n v="2022520010113"/>
    <x v="31"/>
    <n v="380750000"/>
    <n v="8"/>
    <m/>
    <n v="197000000"/>
    <m/>
    <m/>
    <m/>
    <m/>
    <m/>
    <m/>
    <m/>
    <n v="197000000"/>
    <n v="183750000"/>
    <m/>
    <m/>
    <m/>
    <m/>
    <m/>
    <m/>
    <m/>
    <m/>
    <m/>
    <m/>
    <m/>
    <m/>
    <m/>
    <m/>
    <m/>
    <m/>
    <m/>
    <n v="183750000"/>
    <m/>
    <n v="0"/>
    <n v="380750000"/>
  </r>
  <r>
    <s v="Dimensión Social "/>
    <s v="Pasto con estilos de vida saludable y bienestar integral en salud"/>
    <x v="2"/>
    <n v="2022520010116"/>
    <x v="32"/>
    <n v="276350000"/>
    <n v="9"/>
    <m/>
    <n v="155000000"/>
    <m/>
    <m/>
    <m/>
    <m/>
    <m/>
    <m/>
    <m/>
    <n v="155000000"/>
    <n v="121350000"/>
    <m/>
    <m/>
    <m/>
    <m/>
    <m/>
    <m/>
    <m/>
    <m/>
    <m/>
    <m/>
    <m/>
    <m/>
    <m/>
    <m/>
    <m/>
    <m/>
    <m/>
    <n v="121350000"/>
    <m/>
    <n v="0"/>
    <n v="276350000"/>
  </r>
  <r>
    <s v="Dimensión Social "/>
    <s v="Pasto con estilos de vida saludable y bienestar integral en salud"/>
    <x v="2"/>
    <n v="2022520010117"/>
    <x v="33"/>
    <n v="695244557"/>
    <n v="5"/>
    <m/>
    <n v="92000000"/>
    <m/>
    <m/>
    <m/>
    <m/>
    <m/>
    <m/>
    <m/>
    <n v="92000000"/>
    <n v="529399680.69999999"/>
    <m/>
    <m/>
    <m/>
    <m/>
    <m/>
    <m/>
    <m/>
    <m/>
    <m/>
    <m/>
    <m/>
    <m/>
    <m/>
    <n v="2196563.79"/>
    <n v="71648313.209999993"/>
    <m/>
    <m/>
    <n v="603244557.70000005"/>
    <m/>
    <n v="0"/>
    <n v="695244557.70000005"/>
  </r>
  <r>
    <s v="Dimensión Social "/>
    <s v="Pasto con estilos de vida saludable y bienestar integral en salud"/>
    <x v="2"/>
    <n v="2022520010118"/>
    <x v="34"/>
    <n v="578000000"/>
    <n v="8"/>
    <m/>
    <n v="401000000"/>
    <m/>
    <m/>
    <m/>
    <m/>
    <m/>
    <m/>
    <m/>
    <n v="401000000"/>
    <n v="177000000"/>
    <m/>
    <m/>
    <m/>
    <m/>
    <m/>
    <m/>
    <m/>
    <m/>
    <m/>
    <m/>
    <m/>
    <m/>
    <m/>
    <m/>
    <m/>
    <m/>
    <m/>
    <n v="177000000"/>
    <m/>
    <n v="0"/>
    <n v="578000000"/>
  </r>
  <r>
    <s v="Dimensión Social "/>
    <s v="Pasto con estilos de vida saludable y bienestar integral en salud"/>
    <x v="2"/>
    <n v="2022520010121"/>
    <x v="35"/>
    <n v="303550000"/>
    <n v="4"/>
    <m/>
    <m/>
    <m/>
    <m/>
    <m/>
    <m/>
    <m/>
    <m/>
    <m/>
    <n v="0"/>
    <n v="303550000"/>
    <m/>
    <m/>
    <m/>
    <m/>
    <m/>
    <m/>
    <m/>
    <m/>
    <m/>
    <m/>
    <m/>
    <m/>
    <m/>
    <m/>
    <m/>
    <m/>
    <m/>
    <n v="303550000"/>
    <m/>
    <n v="0"/>
    <n v="303550000"/>
  </r>
  <r>
    <s v="Dimensión Social "/>
    <s v="Pasto con estilos de vida saludable y bienestar integral en salud"/>
    <x v="2"/>
    <n v="2022520010127"/>
    <x v="36"/>
    <n v="183500000"/>
    <n v="3"/>
    <m/>
    <n v="131000000"/>
    <m/>
    <m/>
    <m/>
    <m/>
    <m/>
    <m/>
    <m/>
    <n v="131000000"/>
    <n v="52500000"/>
    <m/>
    <m/>
    <m/>
    <m/>
    <m/>
    <m/>
    <m/>
    <m/>
    <m/>
    <m/>
    <m/>
    <m/>
    <m/>
    <m/>
    <m/>
    <m/>
    <m/>
    <n v="52500000"/>
    <m/>
    <n v="0"/>
    <n v="183500000"/>
  </r>
  <r>
    <s v="Dimensión Social "/>
    <s v="Pasto, un municipio incluyente con la primera infancia, infancia y familia"/>
    <x v="3"/>
    <n v="2022520010019"/>
    <x v="37"/>
    <n v="315500000"/>
    <n v="6"/>
    <n v="16890755788.1"/>
    <m/>
    <m/>
    <m/>
    <m/>
    <m/>
    <n v="15500000"/>
    <m/>
    <m/>
    <n v="15500000"/>
    <m/>
    <m/>
    <m/>
    <m/>
    <m/>
    <m/>
    <m/>
    <m/>
    <m/>
    <n v="300000000"/>
    <m/>
    <m/>
    <m/>
    <m/>
    <m/>
    <m/>
    <m/>
    <m/>
    <n v="300000000"/>
    <m/>
    <n v="0"/>
    <n v="315500000"/>
  </r>
  <r>
    <s v="Dimensión Social "/>
    <s v="Pasto, un municipio incluyente con la primera infancia, infancia y familia"/>
    <x v="3"/>
    <n v="2022520010021"/>
    <x v="38"/>
    <n v="260700000"/>
    <n v="3"/>
    <m/>
    <m/>
    <m/>
    <m/>
    <m/>
    <m/>
    <m/>
    <m/>
    <m/>
    <n v="0"/>
    <m/>
    <m/>
    <m/>
    <m/>
    <m/>
    <m/>
    <m/>
    <m/>
    <m/>
    <m/>
    <m/>
    <m/>
    <m/>
    <m/>
    <n v="260700000"/>
    <m/>
    <m/>
    <m/>
    <n v="260700000"/>
    <m/>
    <n v="0"/>
    <n v="260700000"/>
  </r>
  <r>
    <s v="Dimensión Social "/>
    <s v="Pasto, un municipio incluyente con la primera infancia, infancia y familia"/>
    <x v="3"/>
    <n v="2022520010039"/>
    <x v="39"/>
    <n v="1487400000"/>
    <n v="8"/>
    <m/>
    <m/>
    <m/>
    <m/>
    <m/>
    <m/>
    <n v="63200000"/>
    <m/>
    <m/>
    <n v="63200000"/>
    <n v="1424200000"/>
    <m/>
    <m/>
    <m/>
    <m/>
    <m/>
    <m/>
    <m/>
    <m/>
    <m/>
    <m/>
    <m/>
    <m/>
    <m/>
    <m/>
    <m/>
    <m/>
    <m/>
    <n v="1424200000"/>
    <m/>
    <n v="0"/>
    <n v="1487400000"/>
  </r>
  <r>
    <s v="Dimensión Social "/>
    <s v="Pasto, un municipio incluyente con la primera infancia, infancia y familia"/>
    <x v="3"/>
    <n v="2022520010040"/>
    <x v="40"/>
    <n v="360600000"/>
    <n v="1"/>
    <m/>
    <m/>
    <m/>
    <m/>
    <m/>
    <m/>
    <n v="360600000"/>
    <m/>
    <m/>
    <n v="360600000"/>
    <m/>
    <m/>
    <m/>
    <m/>
    <m/>
    <m/>
    <m/>
    <m/>
    <m/>
    <m/>
    <m/>
    <m/>
    <m/>
    <m/>
    <m/>
    <m/>
    <m/>
    <m/>
    <n v="0"/>
    <m/>
    <n v="0"/>
    <n v="360600000"/>
  </r>
  <r>
    <s v="Dimensión Social "/>
    <s v="Pasto, un municipio incluyente con la primera infancia, infancia y familia"/>
    <x v="3"/>
    <n v="2022520010086"/>
    <x v="41"/>
    <n v="150000000"/>
    <n v="1"/>
    <m/>
    <m/>
    <m/>
    <m/>
    <m/>
    <m/>
    <n v="110700000"/>
    <m/>
    <m/>
    <n v="110700000"/>
    <m/>
    <m/>
    <m/>
    <m/>
    <m/>
    <m/>
    <m/>
    <m/>
    <m/>
    <m/>
    <m/>
    <m/>
    <m/>
    <m/>
    <n v="39300000"/>
    <m/>
    <m/>
    <m/>
    <n v="39300000"/>
    <m/>
    <n v="0"/>
    <n v="150000000"/>
  </r>
  <r>
    <s v="Dimensión Social "/>
    <s v="Pasto resiliente frente al COVID-19 desde la dimensión social"/>
    <x v="3"/>
    <n v="2022520010023"/>
    <x v="42"/>
    <n v="54600000"/>
    <n v="1"/>
    <m/>
    <m/>
    <m/>
    <m/>
    <m/>
    <m/>
    <m/>
    <m/>
    <m/>
    <n v="0"/>
    <n v="54600000"/>
    <m/>
    <m/>
    <m/>
    <m/>
    <m/>
    <m/>
    <m/>
    <m/>
    <m/>
    <m/>
    <m/>
    <m/>
    <m/>
    <m/>
    <m/>
    <m/>
    <m/>
    <n v="54600000"/>
    <m/>
    <n v="0"/>
    <n v="54600000"/>
  </r>
  <r>
    <s v="Dimensión Social "/>
    <s v="Pasto con agua potable y saneamiento básico accesible, saludable, limpio y justo"/>
    <x v="3"/>
    <n v="2022520010032"/>
    <x v="43"/>
    <n v="713800000"/>
    <n v="5"/>
    <m/>
    <m/>
    <m/>
    <m/>
    <m/>
    <m/>
    <n v="300000000"/>
    <m/>
    <m/>
    <n v="300000000"/>
    <n v="213800000"/>
    <m/>
    <m/>
    <n v="200000000"/>
    <m/>
    <m/>
    <m/>
    <m/>
    <m/>
    <m/>
    <m/>
    <m/>
    <m/>
    <m/>
    <m/>
    <m/>
    <m/>
    <m/>
    <n v="413800000"/>
    <m/>
    <n v="0"/>
    <n v="713800000"/>
  </r>
  <r>
    <s v="Dimensión Social "/>
    <s v="Pasto con hambre cero"/>
    <x v="3"/>
    <n v="2022520010033"/>
    <x v="44"/>
    <n v="761900000"/>
    <n v="4"/>
    <m/>
    <m/>
    <m/>
    <m/>
    <m/>
    <m/>
    <n v="440000000"/>
    <m/>
    <m/>
    <n v="440000000"/>
    <n v="321900000"/>
    <m/>
    <m/>
    <m/>
    <m/>
    <m/>
    <m/>
    <m/>
    <m/>
    <m/>
    <m/>
    <m/>
    <m/>
    <m/>
    <m/>
    <m/>
    <m/>
    <m/>
    <n v="321900000"/>
    <m/>
    <n v="0"/>
    <n v="761900000"/>
  </r>
  <r>
    <s v="Dimensión Social "/>
    <s v="Pasto, un municipio incluyente con la población con discapacidad"/>
    <x v="3"/>
    <n v="2022520010057"/>
    <x v="45"/>
    <n v="593800000"/>
    <n v="8"/>
    <m/>
    <m/>
    <m/>
    <m/>
    <m/>
    <m/>
    <m/>
    <m/>
    <m/>
    <n v="0"/>
    <n v="413800000"/>
    <m/>
    <m/>
    <m/>
    <m/>
    <m/>
    <m/>
    <m/>
    <m/>
    <m/>
    <m/>
    <m/>
    <m/>
    <m/>
    <n v="180000000"/>
    <m/>
    <m/>
    <m/>
    <n v="593800000"/>
    <m/>
    <n v="0"/>
    <n v="593800000"/>
  </r>
  <r>
    <s v="Dimensión Social "/>
    <s v="Pasto, un municipio incluyente con la población adulta mayor"/>
    <x v="3"/>
    <n v="2022520010065"/>
    <x v="46"/>
    <n v="5848300000.1000004"/>
    <n v="10"/>
    <m/>
    <m/>
    <m/>
    <m/>
    <m/>
    <m/>
    <m/>
    <m/>
    <m/>
    <n v="0"/>
    <n v="208100000"/>
    <m/>
    <n v="200000000"/>
    <m/>
    <m/>
    <m/>
    <m/>
    <m/>
    <m/>
    <m/>
    <m/>
    <m/>
    <n v="4056755788.0999999"/>
    <m/>
    <n v="1383444212"/>
    <m/>
    <m/>
    <m/>
    <n v="5848300000.1000004"/>
    <m/>
    <n v="0"/>
    <n v="5848300000.1000004"/>
  </r>
  <r>
    <s v="Dimensión Social "/>
    <s v="Pasto, un municipio incluyente con la población adulta mayor"/>
    <x v="3"/>
    <n v="2021520010089"/>
    <x v="47"/>
    <n v="5816555788"/>
    <n v="2"/>
    <m/>
    <m/>
    <m/>
    <m/>
    <m/>
    <m/>
    <m/>
    <m/>
    <m/>
    <n v="0"/>
    <m/>
    <m/>
    <m/>
    <m/>
    <m/>
    <m/>
    <m/>
    <m/>
    <m/>
    <m/>
    <m/>
    <m/>
    <m/>
    <m/>
    <n v="5816555788"/>
    <m/>
    <m/>
    <m/>
    <n v="5816555788"/>
    <m/>
    <n v="0"/>
    <n v="5816555788"/>
  </r>
  <r>
    <s v="Dimensión Social "/>
    <s v="Pasto, un municipio incluyente con el habitante de calle"/>
    <x v="3"/>
    <n v="2022520010066"/>
    <x v="48"/>
    <n v="527600000"/>
    <n v="8"/>
    <m/>
    <m/>
    <m/>
    <m/>
    <m/>
    <m/>
    <n v="200000000"/>
    <m/>
    <m/>
    <n v="200000000"/>
    <n v="227600000"/>
    <m/>
    <m/>
    <m/>
    <m/>
    <m/>
    <m/>
    <m/>
    <m/>
    <n v="100000000"/>
    <m/>
    <m/>
    <m/>
    <m/>
    <m/>
    <m/>
    <m/>
    <m/>
    <n v="327600000"/>
    <m/>
    <n v="0"/>
    <n v="527600000"/>
  </r>
  <r>
    <s v="Dimensión Social "/>
    <s v="Pasto, un municipio incluyente con las mujeres"/>
    <x v="4"/>
    <n v="2022520010048"/>
    <x v="49"/>
    <n v="256900000"/>
    <n v="7"/>
    <n v="879900000"/>
    <m/>
    <m/>
    <m/>
    <m/>
    <m/>
    <m/>
    <m/>
    <m/>
    <n v="0"/>
    <n v="206900000"/>
    <m/>
    <m/>
    <m/>
    <m/>
    <m/>
    <m/>
    <m/>
    <m/>
    <m/>
    <m/>
    <m/>
    <m/>
    <m/>
    <n v="50000000"/>
    <m/>
    <m/>
    <m/>
    <n v="256900000"/>
    <m/>
    <n v="0"/>
    <n v="256900000"/>
  </r>
  <r>
    <s v="Dimensión Social "/>
    <s v="Pasto, un municipio incluyente con las mujeres"/>
    <x v="4"/>
    <n v="2022520010058"/>
    <x v="50"/>
    <n v="623000000"/>
    <n v="11"/>
    <m/>
    <m/>
    <m/>
    <m/>
    <m/>
    <m/>
    <m/>
    <m/>
    <m/>
    <n v="0"/>
    <n v="523000000"/>
    <m/>
    <m/>
    <m/>
    <m/>
    <m/>
    <m/>
    <m/>
    <m/>
    <m/>
    <m/>
    <m/>
    <m/>
    <m/>
    <n v="100000000"/>
    <m/>
    <m/>
    <m/>
    <n v="623000000"/>
    <m/>
    <n v="0"/>
    <n v="623000000"/>
  </r>
  <r>
    <s v="Dimensión Social "/>
    <s v="Pasto, un municipio incluyente con la población joven"/>
    <x v="5"/>
    <n v="2022520010093"/>
    <x v="51"/>
    <n v="1275300000"/>
    <n v="8"/>
    <n v="1275300000"/>
    <m/>
    <m/>
    <m/>
    <m/>
    <m/>
    <m/>
    <m/>
    <m/>
    <n v="0"/>
    <n v="225300000"/>
    <m/>
    <n v="550000000"/>
    <n v="300000000"/>
    <m/>
    <m/>
    <m/>
    <m/>
    <m/>
    <m/>
    <m/>
    <m/>
    <m/>
    <m/>
    <n v="200000000"/>
    <m/>
    <m/>
    <m/>
    <n v="1275300000"/>
    <m/>
    <n v="0"/>
    <n v="1275300000"/>
  </r>
  <r>
    <s v="Dimensión Social "/>
    <s v="Víctimas, Paz y Posconflicto"/>
    <x v="6"/>
    <n v="2022520010072"/>
    <x v="52"/>
    <n v="119600000"/>
    <n v="11"/>
    <n v="3013600000"/>
    <m/>
    <m/>
    <m/>
    <m/>
    <m/>
    <m/>
    <m/>
    <m/>
    <n v="0"/>
    <n v="119600000"/>
    <m/>
    <m/>
    <m/>
    <m/>
    <m/>
    <m/>
    <m/>
    <m/>
    <m/>
    <m/>
    <m/>
    <m/>
    <m/>
    <m/>
    <m/>
    <m/>
    <m/>
    <n v="119600000"/>
    <m/>
    <n v="0"/>
    <n v="119600000"/>
  </r>
  <r>
    <s v="Dimensión Social "/>
    <s v="Víctimas, Paz y Posconflicto"/>
    <x v="6"/>
    <n v="2021520010153"/>
    <x v="53"/>
    <n v="2894000000"/>
    <n v="16"/>
    <m/>
    <m/>
    <m/>
    <m/>
    <m/>
    <m/>
    <m/>
    <m/>
    <m/>
    <n v="0"/>
    <n v="2894000000"/>
    <m/>
    <m/>
    <m/>
    <m/>
    <m/>
    <m/>
    <m/>
    <m/>
    <m/>
    <m/>
    <m/>
    <m/>
    <m/>
    <m/>
    <m/>
    <m/>
    <m/>
    <n v="2894000000"/>
    <m/>
    <n v="0"/>
    <n v="2894000000"/>
  </r>
  <r>
    <s v="Dimensión Social "/>
    <s v="Pasto con vivienda integral para la felicidad"/>
    <x v="7"/>
    <n v="2022520010055"/>
    <x v="54"/>
    <n v="584500000"/>
    <n v="4"/>
    <n v="3739366400"/>
    <m/>
    <m/>
    <m/>
    <m/>
    <m/>
    <m/>
    <m/>
    <m/>
    <n v="0"/>
    <m/>
    <n v="584500000"/>
    <m/>
    <m/>
    <m/>
    <m/>
    <m/>
    <m/>
    <m/>
    <m/>
    <m/>
    <m/>
    <m/>
    <m/>
    <m/>
    <m/>
    <m/>
    <m/>
    <n v="584500000"/>
    <m/>
    <n v="0"/>
    <n v="584500000"/>
  </r>
  <r>
    <s v="Dimensión Social "/>
    <s v="Pasto con vivienda integral para la felicidad"/>
    <x v="7"/>
    <n v="2022520010056"/>
    <x v="55"/>
    <n v="3154866400"/>
    <n v="3"/>
    <m/>
    <m/>
    <m/>
    <m/>
    <m/>
    <m/>
    <m/>
    <m/>
    <m/>
    <n v="0"/>
    <m/>
    <n v="3154866400"/>
    <m/>
    <m/>
    <m/>
    <m/>
    <m/>
    <m/>
    <m/>
    <m/>
    <m/>
    <m/>
    <m/>
    <m/>
    <m/>
    <m/>
    <m/>
    <m/>
    <n v="3154866400"/>
    <m/>
    <n v="0"/>
    <n v="3154866400"/>
  </r>
  <r>
    <s v="Dimensión Social "/>
    <s v="Pasto, potencia cultural con valor universal"/>
    <x v="8"/>
    <n v="2022520010034"/>
    <x v="56"/>
    <n v="288000000"/>
    <n v="1"/>
    <n v="6312387024.4799995"/>
    <m/>
    <m/>
    <m/>
    <m/>
    <m/>
    <m/>
    <m/>
    <m/>
    <n v="0"/>
    <n v="288000000"/>
    <m/>
    <m/>
    <m/>
    <m/>
    <m/>
    <m/>
    <m/>
    <m/>
    <m/>
    <m/>
    <m/>
    <m/>
    <m/>
    <m/>
    <m/>
    <m/>
    <m/>
    <n v="288000000"/>
    <m/>
    <n v="0"/>
    <n v="288000000"/>
  </r>
  <r>
    <s v="Dimensión Social "/>
    <s v="Pasto, potencia cultural con valor universal"/>
    <x v="8"/>
    <n v="2022520010037"/>
    <x v="57"/>
    <n v="186540463"/>
    <n v="2"/>
    <m/>
    <m/>
    <m/>
    <m/>
    <m/>
    <m/>
    <m/>
    <m/>
    <m/>
    <n v="0"/>
    <m/>
    <m/>
    <m/>
    <m/>
    <m/>
    <m/>
    <m/>
    <m/>
    <m/>
    <m/>
    <n v="186540463"/>
    <m/>
    <m/>
    <m/>
    <m/>
    <m/>
    <m/>
    <m/>
    <n v="186540463"/>
    <m/>
    <n v="0"/>
    <n v="186540463"/>
  </r>
  <r>
    <s v="Dimensión Social "/>
    <s v="Pasto, potencia cultural con valor universal"/>
    <x v="8"/>
    <n v="2022520010052"/>
    <x v="58"/>
    <n v="3565000000"/>
    <n v="3"/>
    <m/>
    <m/>
    <m/>
    <m/>
    <m/>
    <m/>
    <n v="335000000"/>
    <m/>
    <m/>
    <n v="335000000"/>
    <n v="350000000"/>
    <m/>
    <m/>
    <m/>
    <m/>
    <m/>
    <m/>
    <m/>
    <m/>
    <m/>
    <n v="2180000000"/>
    <m/>
    <m/>
    <m/>
    <n v="700000000"/>
    <m/>
    <m/>
    <m/>
    <n v="3230000000"/>
    <m/>
    <n v="0"/>
    <n v="3565000000"/>
  </r>
  <r>
    <s v="Dimensión Social "/>
    <s v="Pasto, potencia cultural con valor universal"/>
    <x v="8"/>
    <n v="2022520010089"/>
    <x v="59"/>
    <n v="2272846561.48"/>
    <n v="16"/>
    <m/>
    <m/>
    <m/>
    <m/>
    <m/>
    <m/>
    <n v="57500000"/>
    <m/>
    <m/>
    <n v="57500000"/>
    <n v="562000000"/>
    <n v="30000000"/>
    <n v="5000000"/>
    <m/>
    <m/>
    <m/>
    <m/>
    <m/>
    <m/>
    <m/>
    <n v="878864167.48000002"/>
    <m/>
    <m/>
    <m/>
    <n v="739482394"/>
    <m/>
    <m/>
    <m/>
    <n v="2215346561.48"/>
    <m/>
    <n v="0"/>
    <n v="2272846561.48"/>
  </r>
  <r>
    <s v="Dimensión Social "/>
    <s v="Pasto con cultura ciudadana, para la transformación regional."/>
    <x v="9"/>
    <n v="2022520010022"/>
    <x v="60"/>
    <n v="236300000"/>
    <n v="11"/>
    <n v="423000000"/>
    <m/>
    <m/>
    <m/>
    <m/>
    <m/>
    <m/>
    <m/>
    <m/>
    <n v="0"/>
    <n v="236300000"/>
    <m/>
    <m/>
    <m/>
    <m/>
    <m/>
    <m/>
    <m/>
    <m/>
    <m/>
    <m/>
    <m/>
    <m/>
    <m/>
    <m/>
    <m/>
    <m/>
    <m/>
    <n v="236300000"/>
    <m/>
    <n v="0"/>
    <n v="236300000"/>
  </r>
  <r>
    <s v="Dimensión Social "/>
    <s v="Pasto con cultura ciudadana, para la transformación regional."/>
    <x v="9"/>
    <n v="2022520010027"/>
    <x v="61"/>
    <n v="186700000"/>
    <n v="8"/>
    <m/>
    <m/>
    <m/>
    <m/>
    <m/>
    <m/>
    <n v="173000000"/>
    <m/>
    <m/>
    <n v="173000000"/>
    <n v="13700000"/>
    <m/>
    <m/>
    <m/>
    <m/>
    <m/>
    <m/>
    <m/>
    <m/>
    <m/>
    <m/>
    <m/>
    <m/>
    <m/>
    <m/>
    <m/>
    <m/>
    <m/>
    <n v="13700000"/>
    <m/>
    <n v="0"/>
    <n v="186700000"/>
  </r>
  <r>
    <s v="Dimensión Social "/>
    <s v="Pasto una revolución deportiva"/>
    <x v="10"/>
    <n v="2022520010061"/>
    <x v="62"/>
    <n v="1917250240"/>
    <n v="12"/>
    <n v="2591150000"/>
    <m/>
    <m/>
    <m/>
    <m/>
    <m/>
    <m/>
    <m/>
    <m/>
    <n v="0"/>
    <n v="751000000"/>
    <m/>
    <n v="150000"/>
    <m/>
    <m/>
    <m/>
    <m/>
    <m/>
    <m/>
    <n v="66100240"/>
    <m/>
    <m/>
    <m/>
    <n v="1000000000"/>
    <n v="100000000"/>
    <m/>
    <m/>
    <m/>
    <n v="1917250240"/>
    <m/>
    <n v="0"/>
    <n v="1917250240"/>
  </r>
  <r>
    <s v="Dimensión Social "/>
    <s v="Pasto una revolución deportiva"/>
    <x v="10"/>
    <n v="2022520010062"/>
    <x v="63"/>
    <n v="673899760"/>
    <n v="9"/>
    <m/>
    <m/>
    <m/>
    <m/>
    <m/>
    <m/>
    <n v="200000000"/>
    <m/>
    <m/>
    <n v="200000000"/>
    <m/>
    <m/>
    <m/>
    <m/>
    <m/>
    <m/>
    <m/>
    <m/>
    <m/>
    <n v="73899760"/>
    <m/>
    <m/>
    <m/>
    <m/>
    <n v="400000000"/>
    <m/>
    <m/>
    <m/>
    <n v="473899760"/>
    <m/>
    <n v="0"/>
    <n v="673899760"/>
  </r>
  <r>
    <s v="Dimensión Económica"/>
    <s v="Pasto se mueve seguro, sostenible, incluyente, conectado y transparente"/>
    <x v="11"/>
    <n v="2021520010179"/>
    <x v="64"/>
    <n v="3012400063"/>
    <n v="1"/>
    <n v="47099916401.669998"/>
    <m/>
    <m/>
    <m/>
    <m/>
    <m/>
    <m/>
    <m/>
    <m/>
    <n v="0"/>
    <m/>
    <m/>
    <m/>
    <m/>
    <m/>
    <m/>
    <m/>
    <m/>
    <m/>
    <m/>
    <m/>
    <m/>
    <m/>
    <m/>
    <n v="3012400063"/>
    <m/>
    <m/>
    <m/>
    <n v="3012400063"/>
    <m/>
    <n v="0"/>
    <n v="3012400063"/>
  </r>
  <r>
    <s v="Dimensión Económica"/>
    <s v="Pasto se mueve seguro, sostenible, incluyente, conectado y transparente"/>
    <x v="11"/>
    <n v="2022520010112"/>
    <x v="65"/>
    <n v="44087516338.669998"/>
    <n v="14"/>
    <m/>
    <m/>
    <m/>
    <m/>
    <m/>
    <m/>
    <m/>
    <m/>
    <m/>
    <n v="0"/>
    <n v="4187561084.8200002"/>
    <m/>
    <m/>
    <m/>
    <m/>
    <m/>
    <m/>
    <m/>
    <m/>
    <n v="717792301.70000005"/>
    <m/>
    <m/>
    <m/>
    <m/>
    <n v="21822922531.540001"/>
    <m/>
    <m/>
    <n v="17359240420.610001"/>
    <n v="44087516338.669998"/>
    <m/>
    <n v="0"/>
    <n v="44087516338.669998"/>
  </r>
  <r>
    <s v="Dimensión Económica"/>
    <s v="Pasto, una vitrina agrícola para el mundo"/>
    <x v="12"/>
    <n v="2021520010056"/>
    <x v="66"/>
    <n v="276541000"/>
    <n v="1"/>
    <n v="3252900000"/>
    <m/>
    <m/>
    <m/>
    <m/>
    <m/>
    <m/>
    <m/>
    <m/>
    <n v="0"/>
    <m/>
    <m/>
    <m/>
    <m/>
    <m/>
    <m/>
    <m/>
    <m/>
    <m/>
    <m/>
    <m/>
    <m/>
    <m/>
    <m/>
    <n v="276541000"/>
    <m/>
    <m/>
    <m/>
    <n v="276541000"/>
    <m/>
    <n v="0"/>
    <n v="276541000"/>
  </r>
  <r>
    <s v="Dimensión Económica"/>
    <s v="Pasto, una vitrina agrícola para el mundo"/>
    <x v="12"/>
    <n v="2022520010128"/>
    <x v="67"/>
    <n v="2243959800"/>
    <n v="12"/>
    <m/>
    <m/>
    <m/>
    <m/>
    <m/>
    <m/>
    <m/>
    <m/>
    <m/>
    <n v="0"/>
    <n v="1952900000"/>
    <m/>
    <m/>
    <m/>
    <m/>
    <m/>
    <m/>
    <m/>
    <m/>
    <m/>
    <m/>
    <m/>
    <m/>
    <m/>
    <n v="291059800"/>
    <m/>
    <m/>
    <m/>
    <n v="2243959800"/>
    <m/>
    <m/>
    <n v="2243959800"/>
  </r>
  <r>
    <s v="Dimensión Económica"/>
    <s v="Pasto, una vitrina agrícola para el mundo"/>
    <x v="12"/>
    <n v="2021520010232"/>
    <x v="68"/>
    <n v="732399200"/>
    <n v="2"/>
    <m/>
    <m/>
    <m/>
    <m/>
    <m/>
    <m/>
    <m/>
    <m/>
    <m/>
    <n v="0"/>
    <m/>
    <m/>
    <m/>
    <m/>
    <m/>
    <m/>
    <m/>
    <m/>
    <m/>
    <m/>
    <m/>
    <m/>
    <m/>
    <m/>
    <n v="732399200"/>
    <m/>
    <m/>
    <m/>
    <n v="732399200"/>
    <m/>
    <n v="0"/>
    <n v="732399200"/>
  </r>
  <r>
    <s v="Dimensión Económica"/>
    <s v="Pasto es garantía de alimentos limpios, seguros, justos y nutritivos"/>
    <x v="13"/>
    <n v="2022520010064"/>
    <x v="69"/>
    <n v="2796600000"/>
    <n v="6"/>
    <n v="2796600000"/>
    <m/>
    <m/>
    <m/>
    <m/>
    <m/>
    <n v="1000000000"/>
    <m/>
    <m/>
    <n v="1000000000"/>
    <n v="696600000"/>
    <m/>
    <m/>
    <n v="600000000"/>
    <m/>
    <m/>
    <m/>
    <m/>
    <m/>
    <n v="200000000"/>
    <m/>
    <m/>
    <m/>
    <m/>
    <n v="300000000"/>
    <m/>
    <m/>
    <m/>
    <n v="1796600000"/>
    <m/>
    <n v="0"/>
    <n v="2796600000"/>
  </r>
  <r>
    <s v="Dimensión Económica"/>
    <s v="Pasto resiliente frente al Covid-19 desde la dimensión económica"/>
    <x v="14"/>
    <n v="2022520010051"/>
    <x v="70"/>
    <n v="1533400000"/>
    <n v="3"/>
    <n v="3383400000"/>
    <m/>
    <m/>
    <m/>
    <m/>
    <m/>
    <m/>
    <m/>
    <m/>
    <n v="0"/>
    <n v="1121253109"/>
    <m/>
    <n v="312146891"/>
    <n v="100000000"/>
    <m/>
    <m/>
    <m/>
    <m/>
    <m/>
    <m/>
    <m/>
    <m/>
    <m/>
    <m/>
    <m/>
    <m/>
    <m/>
    <m/>
    <n v="1533400000"/>
    <m/>
    <n v="0"/>
    <n v="1533400000"/>
  </r>
  <r>
    <s v="Dimensión Económica"/>
    <s v="Pasto, construye conocimiento"/>
    <x v="14"/>
    <n v="2022520010068"/>
    <x v="71"/>
    <n v="400000000"/>
    <n v="4"/>
    <m/>
    <m/>
    <m/>
    <m/>
    <m/>
    <m/>
    <m/>
    <m/>
    <m/>
    <n v="0"/>
    <m/>
    <m/>
    <m/>
    <n v="400000000"/>
    <m/>
    <m/>
    <m/>
    <m/>
    <m/>
    <m/>
    <m/>
    <m/>
    <m/>
    <m/>
    <m/>
    <m/>
    <m/>
    <m/>
    <n v="400000000"/>
    <m/>
    <n v="0"/>
    <n v="400000000"/>
  </r>
  <r>
    <s v="Dimensión Económica"/>
    <s v="Pasto próspero y de oportunidades"/>
    <x v="14"/>
    <n v="2022520010075"/>
    <x v="72"/>
    <n v="315000000"/>
    <n v="3"/>
    <m/>
    <m/>
    <m/>
    <m/>
    <m/>
    <m/>
    <m/>
    <m/>
    <m/>
    <n v="0"/>
    <m/>
    <m/>
    <m/>
    <n v="315000000"/>
    <m/>
    <m/>
    <m/>
    <m/>
    <m/>
    <m/>
    <m/>
    <m/>
    <m/>
    <m/>
    <m/>
    <m/>
    <m/>
    <m/>
    <n v="315000000"/>
    <m/>
    <n v="0"/>
    <n v="315000000"/>
  </r>
  <r>
    <s v="Dimensión Económica"/>
    <s v="Pasto próspero y de oportunidades"/>
    <x v="14"/>
    <n v="2022520010078"/>
    <x v="73"/>
    <n v="800000000"/>
    <n v="5"/>
    <m/>
    <m/>
    <m/>
    <m/>
    <m/>
    <m/>
    <n v="600000000"/>
    <m/>
    <m/>
    <n v="600000000"/>
    <m/>
    <m/>
    <m/>
    <n v="35000000"/>
    <m/>
    <m/>
    <m/>
    <m/>
    <m/>
    <n v="165000000"/>
    <m/>
    <m/>
    <m/>
    <m/>
    <m/>
    <m/>
    <m/>
    <m/>
    <n v="200000000"/>
    <m/>
    <n v="0"/>
    <n v="800000000"/>
  </r>
  <r>
    <s v="Dimensión Económica"/>
    <s v="Pasto próspero y de oportunidades"/>
    <x v="14"/>
    <s v="_x0009_2022520010083"/>
    <x v="74"/>
    <n v="335000000"/>
    <n v="14"/>
    <m/>
    <m/>
    <m/>
    <m/>
    <m/>
    <m/>
    <m/>
    <m/>
    <m/>
    <n v="0"/>
    <m/>
    <m/>
    <m/>
    <m/>
    <m/>
    <m/>
    <m/>
    <m/>
    <m/>
    <n v="135000000"/>
    <m/>
    <m/>
    <m/>
    <m/>
    <n v="200000000"/>
    <m/>
    <m/>
    <m/>
    <n v="335000000"/>
    <m/>
    <n v="0"/>
    <n v="335000000"/>
  </r>
  <r>
    <s v="Dimensión Económica"/>
    <s v="Pasto se mueve seguro, sostenible, incluyente, conectado y transparente"/>
    <x v="15"/>
    <n v="2022520010105"/>
    <x v="75"/>
    <n v="2681555962"/>
    <n v="1"/>
    <n v="21589548725"/>
    <m/>
    <m/>
    <m/>
    <m/>
    <m/>
    <m/>
    <m/>
    <m/>
    <n v="0"/>
    <m/>
    <m/>
    <m/>
    <m/>
    <m/>
    <m/>
    <m/>
    <m/>
    <m/>
    <m/>
    <m/>
    <m/>
    <m/>
    <m/>
    <n v="2681555962"/>
    <m/>
    <m/>
    <m/>
    <n v="2681555962"/>
    <m/>
    <n v="0"/>
    <n v="2681555962"/>
  </r>
  <r>
    <s v="Dimensión Económica"/>
    <s v="Pasto se mueve seguro, sostenible, incluyente, conectado y transparente"/>
    <x v="15"/>
    <n v="2022520010115"/>
    <x v="76"/>
    <n v="12826814893"/>
    <n v="15"/>
    <m/>
    <m/>
    <m/>
    <m/>
    <m/>
    <m/>
    <m/>
    <m/>
    <m/>
    <n v="0"/>
    <n v="891444409"/>
    <m/>
    <n v="6359387637"/>
    <m/>
    <m/>
    <m/>
    <m/>
    <m/>
    <m/>
    <m/>
    <m/>
    <m/>
    <m/>
    <m/>
    <n v="5575982847"/>
    <m/>
    <m/>
    <m/>
    <n v="12826814893"/>
    <m/>
    <n v="0"/>
    <n v="12826814893"/>
  </r>
  <r>
    <s v="Dimensión Económica"/>
    <s v="Pasto se mueve seguro, sostenible, incluyente, conectado y transparente"/>
    <x v="15"/>
    <n v="2022520010120"/>
    <x v="77"/>
    <n v="646105763"/>
    <n v="14"/>
    <m/>
    <m/>
    <m/>
    <m/>
    <m/>
    <m/>
    <m/>
    <m/>
    <m/>
    <n v="0"/>
    <n v="646105763"/>
    <m/>
    <m/>
    <m/>
    <m/>
    <m/>
    <m/>
    <m/>
    <m/>
    <m/>
    <m/>
    <m/>
    <m/>
    <m/>
    <m/>
    <m/>
    <m/>
    <m/>
    <n v="646105763"/>
    <m/>
    <n v="0"/>
    <n v="646105763"/>
  </r>
  <r>
    <s v="Dimensión Económica"/>
    <s v="Pasto se mueve seguro, sostenible, incluyente, conectado y transparente"/>
    <x v="15"/>
    <n v="2022520010122"/>
    <x v="78"/>
    <n v="5435072107"/>
    <n v="2"/>
    <m/>
    <m/>
    <m/>
    <m/>
    <m/>
    <m/>
    <m/>
    <m/>
    <m/>
    <n v="0"/>
    <m/>
    <m/>
    <m/>
    <m/>
    <m/>
    <m/>
    <m/>
    <m/>
    <m/>
    <m/>
    <m/>
    <m/>
    <m/>
    <m/>
    <n v="5435072107"/>
    <m/>
    <m/>
    <m/>
    <n v="5435072107"/>
    <m/>
    <n v="0"/>
    <n v="5435072107"/>
  </r>
  <r>
    <s v="Dimensión Económica"/>
    <s v="Pasto con alumbrado sostenible, eficiente y justo"/>
    <x v="16"/>
    <n v="2022520010139"/>
    <x v="79"/>
    <n v="24721582188"/>
    <n v="5"/>
    <n v="24721582188"/>
    <m/>
    <m/>
    <m/>
    <m/>
    <m/>
    <m/>
    <m/>
    <m/>
    <n v="0"/>
    <m/>
    <n v="23993887188"/>
    <m/>
    <m/>
    <m/>
    <m/>
    <m/>
    <m/>
    <m/>
    <m/>
    <m/>
    <m/>
    <m/>
    <m/>
    <m/>
    <m/>
    <m/>
    <m/>
    <n v="23993887188"/>
    <n v="727695000"/>
    <n v="727695000"/>
    <n v="24721582188"/>
  </r>
  <r>
    <s v="Dimensión Gerencia Pública"/>
    <s v="Pasto con Gobierno"/>
    <x v="17"/>
    <n v="2022520010059"/>
    <x v="80"/>
    <n v="591500000"/>
    <n v="1"/>
    <n v="591500000"/>
    <m/>
    <m/>
    <m/>
    <m/>
    <m/>
    <m/>
    <m/>
    <m/>
    <n v="0"/>
    <n v="411500000"/>
    <m/>
    <m/>
    <m/>
    <m/>
    <m/>
    <m/>
    <m/>
    <m/>
    <m/>
    <m/>
    <m/>
    <m/>
    <m/>
    <n v="180000000"/>
    <m/>
    <m/>
    <m/>
    <n v="591500000"/>
    <m/>
    <n v="0"/>
    <n v="591500000"/>
  </r>
  <r>
    <s v="Dimensión Gerencia Pública"/>
    <s v="Pasto con Gobierno"/>
    <x v="18"/>
    <n v="2022520010030"/>
    <x v="81"/>
    <n v="290300000"/>
    <n v="2"/>
    <n v="209300000"/>
    <m/>
    <m/>
    <m/>
    <m/>
    <m/>
    <m/>
    <m/>
    <m/>
    <n v="0"/>
    <n v="151400000"/>
    <m/>
    <m/>
    <m/>
    <m/>
    <m/>
    <m/>
    <m/>
    <m/>
    <m/>
    <m/>
    <m/>
    <m/>
    <m/>
    <n v="57900000"/>
    <m/>
    <m/>
    <m/>
    <n v="209300000"/>
    <m/>
    <n v="0"/>
    <n v="209300000"/>
  </r>
  <r>
    <s v="Dimensión Gerencia Pública"/>
    <s v="Pasto con Gobierno"/>
    <x v="19"/>
    <n v="2022520010110"/>
    <x v="82"/>
    <n v="1328800000"/>
    <n v="7"/>
    <n v="1328800000"/>
    <m/>
    <m/>
    <m/>
    <m/>
    <m/>
    <n v="228800000"/>
    <m/>
    <m/>
    <n v="228800000"/>
    <n v="500000000"/>
    <m/>
    <n v="300000000"/>
    <m/>
    <m/>
    <m/>
    <m/>
    <m/>
    <m/>
    <m/>
    <m/>
    <m/>
    <m/>
    <m/>
    <n v="300000000"/>
    <m/>
    <m/>
    <m/>
    <n v="1100000000"/>
    <m/>
    <n v="0"/>
    <n v="1328800000"/>
  </r>
  <r>
    <s v="Dimensión Gerencia Pública"/>
    <s v="Pasto seguro ante el riesgo de desastres"/>
    <x v="20"/>
    <n v="2022520010067"/>
    <x v="83"/>
    <n v="2988800000"/>
    <n v="7"/>
    <n v="2988800000"/>
    <m/>
    <m/>
    <m/>
    <m/>
    <m/>
    <m/>
    <m/>
    <m/>
    <n v="0"/>
    <m/>
    <n v="2236800000"/>
    <n v="2000000"/>
    <m/>
    <m/>
    <m/>
    <m/>
    <m/>
    <m/>
    <m/>
    <m/>
    <m/>
    <m/>
    <m/>
    <n v="750000000"/>
    <m/>
    <m/>
    <m/>
    <n v="2988800000"/>
    <m/>
    <n v="0"/>
    <n v="2988800000"/>
  </r>
  <r>
    <s v="Dimensión Gerencia Pública"/>
    <s v="Pasto con Gobierno"/>
    <x v="21"/>
    <n v="2022520010038"/>
    <x v="84"/>
    <n v="154600000"/>
    <n v="2"/>
    <n v="154600000"/>
    <m/>
    <m/>
    <m/>
    <m/>
    <m/>
    <m/>
    <m/>
    <m/>
    <n v="0"/>
    <n v="134600000"/>
    <m/>
    <m/>
    <m/>
    <m/>
    <m/>
    <m/>
    <m/>
    <m/>
    <m/>
    <m/>
    <m/>
    <m/>
    <m/>
    <n v="20000000"/>
    <m/>
    <m/>
    <m/>
    <n v="154600000"/>
    <m/>
    <n v="0"/>
    <n v="154600000"/>
  </r>
  <r>
    <s v="Dimensión Gerencia Pública"/>
    <s v="Pasto con Gobierno"/>
    <x v="22"/>
    <s v="2022520010046"/>
    <x v="85"/>
    <n v="1534500000"/>
    <n v="2"/>
    <n v="1534500000"/>
    <m/>
    <m/>
    <m/>
    <m/>
    <m/>
    <n v="934500000"/>
    <m/>
    <m/>
    <n v="934500000"/>
    <n v="400000000"/>
    <m/>
    <m/>
    <m/>
    <m/>
    <m/>
    <m/>
    <m/>
    <m/>
    <m/>
    <m/>
    <m/>
    <m/>
    <m/>
    <n v="200000000"/>
    <m/>
    <m/>
    <m/>
    <n v="600000000"/>
    <m/>
    <n v="0"/>
    <n v="1534500000"/>
  </r>
  <r>
    <s v="Dimensión Gerencia Pública"/>
    <s v="Pasto con Gobierno"/>
    <x v="23"/>
    <n v="2022520010030"/>
    <x v="81"/>
    <n v="325300000"/>
    <n v="2"/>
    <n v="325300000"/>
    <m/>
    <m/>
    <m/>
    <m/>
    <m/>
    <m/>
    <m/>
    <m/>
    <n v="0"/>
    <n v="325300000"/>
    <m/>
    <m/>
    <m/>
    <m/>
    <m/>
    <m/>
    <m/>
    <m/>
    <m/>
    <m/>
    <m/>
    <m/>
    <m/>
    <m/>
    <m/>
    <m/>
    <m/>
    <n v="325300000"/>
    <m/>
    <n v="0"/>
    <n v="325300000"/>
  </r>
  <r>
    <s v="Dimensión Gerencia Pública"/>
    <s v="Pasto con Gobierno"/>
    <x v="24"/>
    <n v="2022520010091"/>
    <x v="86"/>
    <n v="840700000"/>
    <n v="7"/>
    <n v="840700000"/>
    <m/>
    <m/>
    <m/>
    <m/>
    <m/>
    <n v="200000000"/>
    <m/>
    <m/>
    <n v="200000000"/>
    <n v="590700000"/>
    <m/>
    <m/>
    <m/>
    <m/>
    <m/>
    <m/>
    <m/>
    <m/>
    <m/>
    <m/>
    <m/>
    <m/>
    <m/>
    <n v="50000000"/>
    <m/>
    <m/>
    <m/>
    <n v="640700000"/>
    <m/>
    <n v="0"/>
    <n v="840700000"/>
  </r>
  <r>
    <s v="Dimensión Gerencia Pública"/>
    <s v="Pasto con Gobierno"/>
    <x v="25"/>
    <n v="2022520010129"/>
    <x v="87"/>
    <n v="252600000"/>
    <n v="4"/>
    <n v="252600000"/>
    <m/>
    <m/>
    <m/>
    <m/>
    <m/>
    <n v="102600000"/>
    <m/>
    <m/>
    <n v="102600000"/>
    <n v="100000000"/>
    <m/>
    <m/>
    <m/>
    <m/>
    <m/>
    <m/>
    <m/>
    <m/>
    <m/>
    <m/>
    <m/>
    <m/>
    <m/>
    <n v="50000000"/>
    <m/>
    <m/>
    <m/>
    <n v="150000000"/>
    <m/>
    <n v="0"/>
    <n v="252600000"/>
  </r>
  <r>
    <s v="Dimensión Gerencia Pública"/>
    <s v="Pasto es gobernanza territorial"/>
    <x v="26"/>
    <n v="2022520010045"/>
    <x v="88"/>
    <n v="1174000000"/>
    <n v="16"/>
    <n v="1284400000"/>
    <m/>
    <m/>
    <m/>
    <m/>
    <m/>
    <m/>
    <m/>
    <m/>
    <n v="0"/>
    <n v="714400000"/>
    <m/>
    <m/>
    <m/>
    <m/>
    <m/>
    <m/>
    <m/>
    <m/>
    <m/>
    <m/>
    <m/>
    <m/>
    <m/>
    <n v="460000000"/>
    <m/>
    <m/>
    <m/>
    <n v="1174400000"/>
    <m/>
    <n v="0"/>
    <n v="1174400000"/>
  </r>
  <r>
    <s v="Dimensión Gerencia Pública"/>
    <s v="Pasto es gobernanza territorial"/>
    <x v="26"/>
    <n v="2022520010063"/>
    <x v="89"/>
    <n v="110000000"/>
    <n v="4"/>
    <m/>
    <m/>
    <m/>
    <m/>
    <m/>
    <m/>
    <m/>
    <m/>
    <m/>
    <n v="0"/>
    <n v="110000000"/>
    <m/>
    <m/>
    <m/>
    <m/>
    <m/>
    <m/>
    <m/>
    <m/>
    <m/>
    <m/>
    <m/>
    <m/>
    <m/>
    <m/>
    <m/>
    <m/>
    <m/>
    <n v="110000000"/>
    <m/>
    <n v="0"/>
    <n v="110000000"/>
  </r>
  <r>
    <s v="Dimensión Gerencia Pública"/>
    <s v="Pasto en Paz y Seguro"/>
    <x v="27"/>
    <n v="2022520010069"/>
    <x v="90"/>
    <n v="391400000"/>
    <n v="8"/>
    <n v="16251665800.809999"/>
    <m/>
    <m/>
    <m/>
    <m/>
    <m/>
    <n v="391400000"/>
    <m/>
    <m/>
    <n v="391400000"/>
    <m/>
    <m/>
    <m/>
    <m/>
    <m/>
    <m/>
    <m/>
    <m/>
    <m/>
    <m/>
    <m/>
    <m/>
    <m/>
    <m/>
    <m/>
    <m/>
    <m/>
    <m/>
    <n v="0"/>
    <m/>
    <n v="0"/>
    <n v="391400000"/>
  </r>
  <r>
    <s v="Dimensión Gerencia Pública"/>
    <s v="Pasto en Paz y Seguro"/>
    <x v="27"/>
    <n v="2022520010070"/>
    <x v="91"/>
    <n v="834400000"/>
    <n v="7"/>
    <m/>
    <m/>
    <m/>
    <m/>
    <m/>
    <m/>
    <n v="834400000"/>
    <m/>
    <m/>
    <n v="834400000"/>
    <m/>
    <m/>
    <m/>
    <m/>
    <m/>
    <m/>
    <m/>
    <m/>
    <m/>
    <m/>
    <m/>
    <m/>
    <m/>
    <m/>
    <m/>
    <m/>
    <m/>
    <m/>
    <n v="0"/>
    <m/>
    <n v="0"/>
    <n v="834400000"/>
  </r>
  <r>
    <s v="Dimensión Gerencia Pública"/>
    <s v="Pasto en Paz y Seguro"/>
    <x v="27"/>
    <n v="2022520010071"/>
    <x v="92"/>
    <n v="8191000000"/>
    <n v="1"/>
    <m/>
    <m/>
    <m/>
    <m/>
    <m/>
    <m/>
    <m/>
    <m/>
    <m/>
    <n v="0"/>
    <n v="1330000000"/>
    <m/>
    <m/>
    <m/>
    <m/>
    <m/>
    <m/>
    <m/>
    <m/>
    <m/>
    <m/>
    <m/>
    <m/>
    <m/>
    <m/>
    <m/>
    <m/>
    <n v="6861000000"/>
    <n v="8191000000"/>
    <m/>
    <n v="0"/>
    <n v="8191000000"/>
  </r>
  <r>
    <s v="Dimensión Gerencia Pública"/>
    <s v="Pasto en Paz y Seguro"/>
    <x v="27"/>
    <n v="2022520010073"/>
    <x v="93"/>
    <n v="131600000"/>
    <n v="2"/>
    <m/>
    <m/>
    <m/>
    <m/>
    <m/>
    <m/>
    <n v="131600000"/>
    <m/>
    <m/>
    <n v="131600000"/>
    <m/>
    <m/>
    <m/>
    <m/>
    <m/>
    <m/>
    <m/>
    <m/>
    <m/>
    <m/>
    <m/>
    <m/>
    <m/>
    <m/>
    <m/>
    <m/>
    <m/>
    <m/>
    <n v="0"/>
    <m/>
    <n v="0"/>
    <n v="131600000"/>
  </r>
  <r>
    <s v="Dimensión Gerencia Pública"/>
    <s v="Pasto en Paz y Seguro"/>
    <x v="27"/>
    <n v="2022520010081"/>
    <x v="94"/>
    <n v="937000000"/>
    <n v="2"/>
    <m/>
    <m/>
    <m/>
    <m/>
    <m/>
    <m/>
    <n v="20000000"/>
    <m/>
    <m/>
    <n v="20000000"/>
    <n v="817000000"/>
    <m/>
    <m/>
    <m/>
    <m/>
    <m/>
    <m/>
    <m/>
    <m/>
    <n v="100000000"/>
    <m/>
    <m/>
    <m/>
    <m/>
    <m/>
    <m/>
    <m/>
    <m/>
    <n v="917000000"/>
    <m/>
    <n v="0"/>
    <n v="937000000"/>
  </r>
  <r>
    <s v="Dimensión Gerencia Pública"/>
    <s v="Pasto en Paz y Seguro"/>
    <x v="27"/>
    <n v="2022520010085"/>
    <x v="95"/>
    <n v="4313665800.8100004"/>
    <n v="2"/>
    <m/>
    <m/>
    <m/>
    <m/>
    <m/>
    <m/>
    <m/>
    <m/>
    <m/>
    <n v="0"/>
    <n v="897000000"/>
    <n v="2530178339.8099999"/>
    <m/>
    <m/>
    <m/>
    <m/>
    <m/>
    <m/>
    <m/>
    <m/>
    <m/>
    <m/>
    <m/>
    <m/>
    <n v="886487461"/>
    <m/>
    <m/>
    <m/>
    <n v="4313665800.8099995"/>
    <m/>
    <n v="0"/>
    <n v="4313665800.8099995"/>
  </r>
  <r>
    <s v="Dimensión Gerencia Pública"/>
    <s v="Pasto en Paz y Seguro"/>
    <x v="27"/>
    <n v="2022520010087"/>
    <x v="96"/>
    <n v="191100000"/>
    <n v="7"/>
    <m/>
    <m/>
    <m/>
    <m/>
    <m/>
    <m/>
    <n v="191100000"/>
    <m/>
    <m/>
    <n v="191100000"/>
    <m/>
    <m/>
    <m/>
    <m/>
    <m/>
    <m/>
    <m/>
    <m/>
    <m/>
    <m/>
    <m/>
    <m/>
    <m/>
    <m/>
    <m/>
    <m/>
    <m/>
    <m/>
    <n v="0"/>
    <m/>
    <n v="0"/>
    <n v="191100000"/>
  </r>
  <r>
    <s v="Dimensión Gerencia Pública"/>
    <s v="Pasto en Paz y Seguro"/>
    <x v="27"/>
    <n v="2022520010088"/>
    <x v="97"/>
    <n v="1231500000"/>
    <n v="13"/>
    <m/>
    <m/>
    <m/>
    <m/>
    <m/>
    <m/>
    <n v="1231500000"/>
    <m/>
    <m/>
    <n v="1231500000"/>
    <m/>
    <m/>
    <m/>
    <m/>
    <m/>
    <m/>
    <m/>
    <m/>
    <m/>
    <m/>
    <m/>
    <m/>
    <m/>
    <m/>
    <m/>
    <m/>
    <m/>
    <m/>
    <n v="0"/>
    <m/>
    <n v="0"/>
    <n v="1231500000"/>
  </r>
  <r>
    <s v="Dimensión Gerencia Pública"/>
    <s v="Pasto resiliente frente a la pandemia por COVID- 19 desde la dimensión de Gerencia pública"/>
    <x v="27"/>
    <n v="2022520010140"/>
    <x v="98"/>
    <n v="30000000"/>
    <n v="1"/>
    <m/>
    <m/>
    <m/>
    <m/>
    <m/>
    <m/>
    <m/>
    <m/>
    <m/>
    <n v="0"/>
    <n v="30000000"/>
    <m/>
    <m/>
    <m/>
    <m/>
    <m/>
    <m/>
    <m/>
    <m/>
    <m/>
    <m/>
    <m/>
    <m/>
    <m/>
    <m/>
    <m/>
    <m/>
    <m/>
    <n v="30000000"/>
    <m/>
    <n v="0"/>
    <n v="30000000"/>
  </r>
  <r>
    <s v="Dimensión Gerencia Pública"/>
    <s v="Pasto con Gobierno"/>
    <x v="28"/>
    <n v="2022520010152"/>
    <x v="99"/>
    <n v="730500000"/>
    <n v="4"/>
    <n v="730500000"/>
    <m/>
    <m/>
    <m/>
    <m/>
    <m/>
    <n v="80500000"/>
    <m/>
    <m/>
    <n v="80500000"/>
    <n v="300000000"/>
    <m/>
    <m/>
    <n v="200000000"/>
    <m/>
    <m/>
    <m/>
    <m/>
    <m/>
    <m/>
    <m/>
    <m/>
    <m/>
    <m/>
    <n v="150000000"/>
    <m/>
    <m/>
    <m/>
    <n v="650000000"/>
    <m/>
    <n v="0"/>
    <n v="730500000"/>
  </r>
  <r>
    <s v="Dimensión Gerencia Pública"/>
    <s v="Pasto con infraestructura para el bienestar"/>
    <x v="29"/>
    <n v="2021520010190"/>
    <x v="100"/>
    <n v="870000000"/>
    <m/>
    <n v="28123028960"/>
    <m/>
    <m/>
    <m/>
    <m/>
    <m/>
    <m/>
    <m/>
    <m/>
    <n v="0"/>
    <n v="870000000"/>
    <m/>
    <m/>
    <m/>
    <m/>
    <m/>
    <m/>
    <m/>
    <m/>
    <m/>
    <m/>
    <m/>
    <m/>
    <m/>
    <m/>
    <m/>
    <m/>
    <m/>
    <n v="870000000"/>
    <m/>
    <n v="0"/>
    <n v="870000000"/>
  </r>
  <r>
    <s v="Dimensión Gerencia Pública"/>
    <s v="Pasto con infraestructura para el bienestar"/>
    <x v="29"/>
    <n v="2021520010191"/>
    <x v="101"/>
    <n v="1450000000"/>
    <m/>
    <m/>
    <m/>
    <m/>
    <m/>
    <m/>
    <m/>
    <m/>
    <m/>
    <m/>
    <n v="0"/>
    <n v="1450000000"/>
    <m/>
    <m/>
    <m/>
    <m/>
    <m/>
    <m/>
    <m/>
    <m/>
    <m/>
    <m/>
    <m/>
    <m/>
    <m/>
    <m/>
    <m/>
    <m/>
    <m/>
    <n v="1450000000"/>
    <m/>
    <n v="0"/>
    <n v="1450000000"/>
  </r>
  <r>
    <s v="Dimensión Gerencia Pública"/>
    <s v="Pasto con infraestructura para el bienestar"/>
    <x v="29"/>
    <n v="2021520010227"/>
    <x v="102"/>
    <n v="4287749312"/>
    <m/>
    <m/>
    <m/>
    <m/>
    <m/>
    <m/>
    <m/>
    <m/>
    <m/>
    <m/>
    <n v="0"/>
    <n v="544993400"/>
    <m/>
    <m/>
    <m/>
    <m/>
    <m/>
    <m/>
    <m/>
    <m/>
    <n v="1945000000"/>
    <m/>
    <m/>
    <m/>
    <m/>
    <m/>
    <m/>
    <m/>
    <n v="1797755912"/>
    <n v="4287749312"/>
    <m/>
    <n v="0"/>
    <n v="4287749312"/>
  </r>
  <r>
    <s v="Dimensión Gerencia Pública"/>
    <s v="Pasto con infraestructura para el bienestar"/>
    <x v="29"/>
    <s v="2021520010044"/>
    <x v="103"/>
    <n v="176000000"/>
    <m/>
    <m/>
    <m/>
    <m/>
    <m/>
    <m/>
    <m/>
    <m/>
    <m/>
    <m/>
    <n v="0"/>
    <m/>
    <m/>
    <m/>
    <m/>
    <m/>
    <m/>
    <m/>
    <m/>
    <m/>
    <n v="176000000"/>
    <m/>
    <m/>
    <m/>
    <m/>
    <m/>
    <m/>
    <m/>
    <m/>
    <n v="176000000"/>
    <m/>
    <m/>
    <n v="176000000"/>
  </r>
  <r>
    <s v="Dimensión Gerencia Pública"/>
    <s v="Pasto con infraestructura para el bienestar"/>
    <x v="29"/>
    <s v="2021520010135"/>
    <x v="104"/>
    <n v="4068000000"/>
    <m/>
    <m/>
    <m/>
    <m/>
    <m/>
    <m/>
    <m/>
    <m/>
    <m/>
    <m/>
    <n v="0"/>
    <m/>
    <m/>
    <m/>
    <m/>
    <m/>
    <m/>
    <m/>
    <m/>
    <m/>
    <n v="1280000000"/>
    <m/>
    <m/>
    <m/>
    <m/>
    <n v="100000000"/>
    <m/>
    <m/>
    <n v="2688000000"/>
    <n v="4068000000"/>
    <m/>
    <n v="0"/>
    <n v="4068000000"/>
  </r>
  <r>
    <s v="Dimensión Gerencia Pública"/>
    <s v="Pasto con infraestructura para el bienestar"/>
    <x v="29"/>
    <s v="2022520010095"/>
    <x v="105"/>
    <n v="1868000000"/>
    <n v="1"/>
    <m/>
    <m/>
    <m/>
    <m/>
    <m/>
    <m/>
    <m/>
    <m/>
    <m/>
    <n v="0"/>
    <m/>
    <m/>
    <m/>
    <m/>
    <m/>
    <m/>
    <m/>
    <m/>
    <m/>
    <n v="1868000000"/>
    <m/>
    <m/>
    <m/>
    <m/>
    <m/>
    <m/>
    <m/>
    <m/>
    <n v="1868000000"/>
    <m/>
    <n v="0"/>
    <n v="1868000000"/>
  </r>
  <r>
    <s v="Dimensión Gerencia Pública"/>
    <s v="Pasto con infraestructura para el bienestar"/>
    <x v="29"/>
    <s v="2022520010135"/>
    <x v="106"/>
    <n v="1838100000"/>
    <n v="4"/>
    <m/>
    <m/>
    <m/>
    <m/>
    <m/>
    <m/>
    <m/>
    <m/>
    <m/>
    <n v="0"/>
    <m/>
    <m/>
    <n v="100000"/>
    <m/>
    <m/>
    <m/>
    <m/>
    <m/>
    <m/>
    <m/>
    <m/>
    <n v="600000000"/>
    <m/>
    <m/>
    <n v="1238000000"/>
    <m/>
    <m/>
    <m/>
    <n v="1838100000"/>
    <m/>
    <n v="0"/>
    <n v="1838100000"/>
  </r>
  <r>
    <s v="Dimensión Gerencia Pública"/>
    <s v="Pasto con infraestructura para el bienestar"/>
    <x v="29"/>
    <s v="2022520010145"/>
    <x v="107"/>
    <n v="1773115342"/>
    <n v="3"/>
    <m/>
    <m/>
    <m/>
    <m/>
    <m/>
    <m/>
    <n v="500000000"/>
    <m/>
    <m/>
    <n v="500000000"/>
    <m/>
    <m/>
    <m/>
    <m/>
    <m/>
    <m/>
    <m/>
    <m/>
    <m/>
    <n v="891000000"/>
    <m/>
    <m/>
    <m/>
    <m/>
    <n v="382115342"/>
    <m/>
    <m/>
    <m/>
    <n v="1273115342"/>
    <m/>
    <n v="0"/>
    <n v="1773115342"/>
  </r>
  <r>
    <s v="Dimensión Gerencia Pública"/>
    <s v="Pasto con infraestructura para el bienestar"/>
    <x v="29"/>
    <s v="2022520010154"/>
    <x v="108"/>
    <n v="1527100000"/>
    <n v="1"/>
    <m/>
    <m/>
    <m/>
    <n v="1416430419"/>
    <m/>
    <m/>
    <n v="48769581"/>
    <n v="5000000"/>
    <m/>
    <n v="1470200000"/>
    <n v="6900000"/>
    <m/>
    <m/>
    <m/>
    <m/>
    <m/>
    <m/>
    <m/>
    <m/>
    <m/>
    <m/>
    <m/>
    <m/>
    <m/>
    <n v="50000000"/>
    <m/>
    <m/>
    <m/>
    <n v="56900000"/>
    <m/>
    <n v="0"/>
    <n v="1527100000"/>
  </r>
  <r>
    <s v="Dimensión Gerencia Pública"/>
    <s v="Pasto con infraestructura para el bienestar"/>
    <x v="29"/>
    <s v="2022520010155"/>
    <x v="109"/>
    <n v="1516098220"/>
    <n v="2"/>
    <m/>
    <m/>
    <m/>
    <m/>
    <m/>
    <n v="1062322814"/>
    <n v="450775406"/>
    <n v="3000000"/>
    <m/>
    <n v="1516098220"/>
    <m/>
    <m/>
    <m/>
    <m/>
    <m/>
    <m/>
    <m/>
    <m/>
    <m/>
    <m/>
    <m/>
    <m/>
    <m/>
    <m/>
    <m/>
    <m/>
    <m/>
    <m/>
    <n v="0"/>
    <m/>
    <n v="0"/>
    <n v="1516098220"/>
  </r>
  <r>
    <s v="Dimensión Gerencia Pública"/>
    <s v="Pasto con infraestructura para el bienestar"/>
    <x v="29"/>
    <s v="2022520010156"/>
    <x v="110"/>
    <n v="8748866086"/>
    <n v="3"/>
    <m/>
    <m/>
    <m/>
    <m/>
    <m/>
    <m/>
    <m/>
    <m/>
    <m/>
    <n v="0"/>
    <m/>
    <m/>
    <m/>
    <m/>
    <n v="1184374579"/>
    <m/>
    <m/>
    <m/>
    <m/>
    <n v="1190000000"/>
    <m/>
    <m/>
    <m/>
    <m/>
    <n v="2350000000"/>
    <m/>
    <m/>
    <n v="4024491507"/>
    <n v="8748866086"/>
    <m/>
    <n v="0"/>
    <n v="8748866086"/>
  </r>
  <r>
    <s v="Dimensión Gerencia Pública"/>
    <s v="Pasto con Gobierno"/>
    <x v="30"/>
    <n v="2021520010068"/>
    <x v="111"/>
    <n v="4703831824.1099997"/>
    <n v="1"/>
    <n v="21564591717.5261"/>
    <m/>
    <m/>
    <m/>
    <m/>
    <m/>
    <m/>
    <m/>
    <m/>
    <n v="0"/>
    <n v="844547548.49000013"/>
    <m/>
    <m/>
    <m/>
    <m/>
    <n v="2023796275.6199999"/>
    <n v="1335488000.0000002"/>
    <m/>
    <m/>
    <m/>
    <m/>
    <m/>
    <m/>
    <m/>
    <n v="500000000"/>
    <m/>
    <m/>
    <m/>
    <n v="4703831824.1100006"/>
    <m/>
    <n v="0"/>
    <n v="4703831824.1100006"/>
  </r>
  <r>
    <s v="Dimensión Gerencia Pública"/>
    <s v="Pasto con Gobierno"/>
    <x v="30"/>
    <n v="2021520010194"/>
    <x v="112"/>
    <n v="7807527040.4200001"/>
    <n v="1"/>
    <m/>
    <m/>
    <m/>
    <m/>
    <m/>
    <m/>
    <m/>
    <m/>
    <m/>
    <n v="0"/>
    <m/>
    <m/>
    <m/>
    <m/>
    <m/>
    <n v="1076319337.3800001"/>
    <m/>
    <m/>
    <m/>
    <m/>
    <m/>
    <m/>
    <m/>
    <m/>
    <m/>
    <m/>
    <n v="743232853"/>
    <n v="6731207703.04"/>
    <n v="8550759893.4200001"/>
    <m/>
    <n v="0"/>
    <n v="8550759893.4200001"/>
  </r>
  <r>
    <s v="Dimensión Gerencia Pública"/>
    <s v="Pasto con Gobierno"/>
    <x v="30"/>
    <n v="2021520010206"/>
    <x v="113"/>
    <n v="743232853"/>
    <n v="1"/>
    <m/>
    <m/>
    <m/>
    <m/>
    <m/>
    <m/>
    <m/>
    <m/>
    <m/>
    <n v="0"/>
    <m/>
    <m/>
    <m/>
    <m/>
    <m/>
    <m/>
    <m/>
    <m/>
    <m/>
    <m/>
    <m/>
    <m/>
    <m/>
    <m/>
    <m/>
    <m/>
    <m/>
    <m/>
    <n v="0"/>
    <m/>
    <n v="0"/>
    <n v="0"/>
  </r>
  <r>
    <s v="Dimensión Gerencia Pública"/>
    <s v="Pasto con Gobierno"/>
    <x v="30"/>
    <n v="2022520010119"/>
    <x v="114"/>
    <n v="1970000000"/>
    <n v="2"/>
    <m/>
    <m/>
    <m/>
    <m/>
    <m/>
    <m/>
    <n v="1840070894.27"/>
    <m/>
    <m/>
    <n v="1840070894.27"/>
    <n v="129929105.73"/>
    <m/>
    <m/>
    <m/>
    <m/>
    <m/>
    <m/>
    <m/>
    <m/>
    <m/>
    <m/>
    <m/>
    <m/>
    <m/>
    <m/>
    <m/>
    <m/>
    <m/>
    <n v="129929105.73"/>
    <m/>
    <n v="0"/>
    <n v="1970000000"/>
  </r>
  <r>
    <s v="Dimensión Gerencia Pública"/>
    <s v="Pasto con Gobierno"/>
    <x v="30"/>
    <n v="2022520010124"/>
    <x v="115"/>
    <n v="6000000000"/>
    <n v="1"/>
    <m/>
    <m/>
    <m/>
    <m/>
    <m/>
    <m/>
    <m/>
    <m/>
    <m/>
    <n v="0"/>
    <n v="3682129172.6499996"/>
    <m/>
    <m/>
    <n v="193406380.34609997"/>
    <m/>
    <n v="54000000"/>
    <m/>
    <m/>
    <m/>
    <n v="1185000000"/>
    <m/>
    <m/>
    <m/>
    <m/>
    <n v="885464447"/>
    <m/>
    <m/>
    <m/>
    <n v="5999999999.9960995"/>
    <m/>
    <n v="0"/>
    <n v="5999999999.9960995"/>
  </r>
  <r>
    <s v="Dimensión Gerencia Pública"/>
    <s v="Pasto con Gobierno"/>
    <x v="30"/>
    <n v="2022520010125"/>
    <x v="116"/>
    <n v="300000000"/>
    <n v="1"/>
    <m/>
    <m/>
    <m/>
    <m/>
    <m/>
    <m/>
    <m/>
    <m/>
    <m/>
    <n v="0"/>
    <n v="5000000"/>
    <m/>
    <n v="5000000"/>
    <n v="290000000"/>
    <m/>
    <m/>
    <m/>
    <m/>
    <m/>
    <m/>
    <m/>
    <m/>
    <m/>
    <m/>
    <m/>
    <m/>
    <m/>
    <m/>
    <n v="300000000"/>
    <m/>
    <n v="0"/>
    <n v="300000000"/>
  </r>
  <r>
    <s v="Dimensión Gerencia Pública"/>
    <s v="Pasto con Gobierno"/>
    <x v="30"/>
    <n v="2022520010133"/>
    <x v="117"/>
    <n v="40000000"/>
    <n v="1"/>
    <m/>
    <m/>
    <m/>
    <m/>
    <m/>
    <m/>
    <m/>
    <m/>
    <m/>
    <n v="0"/>
    <n v="30000000"/>
    <m/>
    <m/>
    <m/>
    <m/>
    <m/>
    <m/>
    <n v="10000000"/>
    <m/>
    <m/>
    <m/>
    <m/>
    <m/>
    <m/>
    <m/>
    <m/>
    <m/>
    <m/>
    <n v="40000000"/>
    <m/>
    <n v="0"/>
    <n v="40000000"/>
  </r>
  <r>
    <s v="Dimensión Gerencia Pública"/>
    <s v="Pasto con gobierno digital, TICS seguras y de oportunidades."/>
    <x v="31"/>
    <n v="2022520010126"/>
    <x v="118"/>
    <n v="394500000"/>
    <n v="13"/>
    <n v="394500000"/>
    <m/>
    <m/>
    <m/>
    <m/>
    <m/>
    <n v="34500000"/>
    <m/>
    <m/>
    <n v="34500000"/>
    <n v="60000000"/>
    <m/>
    <m/>
    <m/>
    <m/>
    <m/>
    <m/>
    <m/>
    <m/>
    <n v="200000000"/>
    <m/>
    <m/>
    <m/>
    <m/>
    <n v="100000000"/>
    <m/>
    <m/>
    <m/>
    <n v="360000000"/>
    <m/>
    <n v="0"/>
    <n v="394500000"/>
  </r>
  <r>
    <s v="Dimensión Gerencia Pública"/>
    <s v="Pasto con Gobierno"/>
    <x v="32"/>
    <s v="_x0009_2022520010131"/>
    <x v="119"/>
    <n v="603100000"/>
    <n v="1"/>
    <n v="603100000"/>
    <m/>
    <m/>
    <m/>
    <m/>
    <m/>
    <n v="66700000"/>
    <m/>
    <m/>
    <n v="66700000"/>
    <n v="383400000"/>
    <m/>
    <m/>
    <m/>
    <m/>
    <m/>
    <m/>
    <m/>
    <m/>
    <m/>
    <m/>
    <m/>
    <m/>
    <m/>
    <n v="153000000"/>
    <m/>
    <m/>
    <m/>
    <n v="536400000"/>
    <m/>
    <n v="0"/>
    <n v="603100000"/>
  </r>
  <r>
    <s v="Dimensión Gerencia Pública"/>
    <s v="Pasto con Gobierno"/>
    <x v="33"/>
    <n v="2022520010102"/>
    <x v="120"/>
    <n v="280700000"/>
    <n v="0.4"/>
    <n v="449900000"/>
    <m/>
    <m/>
    <m/>
    <m/>
    <m/>
    <n v="180700000"/>
    <m/>
    <m/>
    <n v="180700000"/>
    <n v="80000000"/>
    <m/>
    <m/>
    <m/>
    <m/>
    <m/>
    <m/>
    <m/>
    <m/>
    <m/>
    <m/>
    <m/>
    <m/>
    <m/>
    <n v="20000000"/>
    <m/>
    <m/>
    <m/>
    <n v="100000000"/>
    <m/>
    <n v="0"/>
    <n v="280700000"/>
  </r>
  <r>
    <s v="Dimensión Gerencia Pública"/>
    <s v="Pasto con Gobierno"/>
    <x v="33"/>
    <n v="2022520010109"/>
    <x v="121"/>
    <n v="169200000"/>
    <n v="0.6"/>
    <m/>
    <m/>
    <m/>
    <m/>
    <m/>
    <m/>
    <n v="9200000"/>
    <m/>
    <m/>
    <n v="9200000"/>
    <n v="140000000"/>
    <m/>
    <m/>
    <m/>
    <m/>
    <m/>
    <m/>
    <m/>
    <m/>
    <m/>
    <m/>
    <m/>
    <m/>
    <m/>
    <n v="20000000"/>
    <m/>
    <m/>
    <m/>
    <n v="160000000"/>
    <m/>
    <n v="0"/>
    <n v="169200000"/>
  </r>
  <r>
    <s v="Dimensión Gerencia Pública"/>
    <s v="Pasto con Gobierno"/>
    <x v="34"/>
    <s v="2022520010111"/>
    <x v="122"/>
    <n v="400000000"/>
    <n v="0.5"/>
    <n v="800000000"/>
    <m/>
    <m/>
    <m/>
    <m/>
    <m/>
    <m/>
    <m/>
    <m/>
    <n v="0"/>
    <n v="300000000"/>
    <m/>
    <m/>
    <m/>
    <m/>
    <m/>
    <m/>
    <m/>
    <m/>
    <m/>
    <m/>
    <m/>
    <m/>
    <m/>
    <n v="100000000"/>
    <m/>
    <m/>
    <m/>
    <n v="400000000"/>
    <m/>
    <n v="0"/>
    <n v="400000000"/>
  </r>
  <r>
    <s v="Dimensión Gerencia Pública"/>
    <s v="Pasto con Gobierno"/>
    <x v="34"/>
    <s v="2022520010141"/>
    <x v="123"/>
    <n v="400000000"/>
    <n v="0.5"/>
    <m/>
    <m/>
    <m/>
    <m/>
    <m/>
    <m/>
    <n v="400000000"/>
    <m/>
    <m/>
    <n v="400000000"/>
    <m/>
    <m/>
    <m/>
    <m/>
    <m/>
    <m/>
    <m/>
    <m/>
    <m/>
    <m/>
    <m/>
    <m/>
    <m/>
    <m/>
    <m/>
    <m/>
    <m/>
    <m/>
    <n v="0"/>
    <m/>
    <n v="0"/>
    <n v="400000000"/>
  </r>
  <r>
    <s v="Dimensión Gerencia Pública"/>
    <s v="Pasto con Gobierno"/>
    <x v="35"/>
    <n v="2022520010130"/>
    <x v="124"/>
    <n v="267600000"/>
    <n v="3"/>
    <n v="267600000"/>
    <m/>
    <m/>
    <m/>
    <m/>
    <m/>
    <m/>
    <m/>
    <m/>
    <n v="0"/>
    <n v="247600000"/>
    <m/>
    <m/>
    <m/>
    <m/>
    <m/>
    <m/>
    <m/>
    <m/>
    <m/>
    <m/>
    <m/>
    <m/>
    <m/>
    <n v="20000000"/>
    <m/>
    <m/>
    <m/>
    <n v="267600000"/>
    <m/>
    <n v="0"/>
    <n v="267600000"/>
  </r>
  <r>
    <s v="Dimensión Gerencia Pública"/>
    <s v="Pasto con Gobierno"/>
    <x v="36"/>
    <n v="2022520010132"/>
    <x v="125"/>
    <n v="111500000"/>
    <n v="2"/>
    <n v="111500000"/>
    <m/>
    <m/>
    <m/>
    <m/>
    <m/>
    <m/>
    <m/>
    <m/>
    <n v="0"/>
    <n v="91500000"/>
    <m/>
    <m/>
    <m/>
    <m/>
    <m/>
    <m/>
    <m/>
    <m/>
    <m/>
    <m/>
    <m/>
    <m/>
    <m/>
    <n v="20000000"/>
    <m/>
    <m/>
    <m/>
    <n v="111500000"/>
    <m/>
    <n v="0"/>
    <n v="111500000"/>
  </r>
  <r>
    <s v="Dimensión AMBIENTAL"/>
    <s v="Pasto con agua potable y saneamiento básico accesible, saludable, limpio y justo."/>
    <x v="37"/>
    <n v="2019520010066"/>
    <x v="126"/>
    <n v="300000000"/>
    <n v="1"/>
    <n v="0"/>
    <m/>
    <m/>
    <m/>
    <m/>
    <m/>
    <m/>
    <m/>
    <m/>
    <n v="0"/>
    <m/>
    <m/>
    <m/>
    <m/>
    <m/>
    <m/>
    <m/>
    <m/>
    <m/>
    <m/>
    <m/>
    <m/>
    <m/>
    <m/>
    <m/>
    <m/>
    <m/>
    <m/>
    <n v="0"/>
    <m/>
    <n v="0"/>
    <n v="0"/>
  </r>
  <r>
    <s v="Dimensión AMBIENTAL"/>
    <s v="Pasto sostenible y resiliente"/>
    <x v="37"/>
    <n v="2021520010157"/>
    <x v="127"/>
    <n v="401292156"/>
    <n v="1"/>
    <m/>
    <m/>
    <m/>
    <m/>
    <m/>
    <m/>
    <m/>
    <m/>
    <m/>
    <n v="0"/>
    <m/>
    <m/>
    <m/>
    <m/>
    <m/>
    <m/>
    <m/>
    <m/>
    <m/>
    <m/>
    <m/>
    <m/>
    <m/>
    <m/>
    <m/>
    <m/>
    <m/>
    <m/>
    <n v="0"/>
    <m/>
    <n v="0"/>
    <n v="0"/>
  </r>
  <r>
    <s v="Dimensión AMBIENTAL"/>
    <s v="Pasto resiliente frente al Covid-19 desde la dimensión Ambiental"/>
    <x v="37"/>
    <n v="2022520010047"/>
    <x v="128"/>
    <n v="113800000"/>
    <n v="1"/>
    <m/>
    <m/>
    <m/>
    <m/>
    <m/>
    <m/>
    <m/>
    <m/>
    <m/>
    <n v="0"/>
    <m/>
    <m/>
    <m/>
    <m/>
    <m/>
    <m/>
    <m/>
    <m/>
    <m/>
    <m/>
    <m/>
    <m/>
    <m/>
    <m/>
    <m/>
    <m/>
    <m/>
    <m/>
    <n v="0"/>
    <m/>
    <n v="0"/>
    <n v="0"/>
  </r>
  <r>
    <s v="Dimensión AMBIENTAL"/>
    <s v="Pasto sostenible y resiliente"/>
    <x v="37"/>
    <n v="2022520010097"/>
    <x v="129"/>
    <n v="27500000"/>
    <n v="3"/>
    <m/>
    <m/>
    <m/>
    <m/>
    <m/>
    <m/>
    <m/>
    <m/>
    <m/>
    <n v="0"/>
    <m/>
    <m/>
    <m/>
    <m/>
    <m/>
    <m/>
    <m/>
    <m/>
    <m/>
    <m/>
    <m/>
    <m/>
    <m/>
    <m/>
    <m/>
    <m/>
    <m/>
    <m/>
    <n v="0"/>
    <m/>
    <n v="0"/>
    <n v="0"/>
  </r>
  <r>
    <s v="Dimensión AMBIENTAL"/>
    <s v="Pasto sostenible y resiliente"/>
    <x v="37"/>
    <n v="2022520010098"/>
    <x v="130"/>
    <n v="1651400000"/>
    <n v="5"/>
    <m/>
    <m/>
    <m/>
    <m/>
    <m/>
    <m/>
    <m/>
    <m/>
    <m/>
    <n v="0"/>
    <m/>
    <m/>
    <m/>
    <m/>
    <m/>
    <m/>
    <m/>
    <m/>
    <m/>
    <m/>
    <m/>
    <m/>
    <m/>
    <m/>
    <m/>
    <m/>
    <m/>
    <m/>
    <n v="0"/>
    <m/>
    <n v="0"/>
    <n v="0"/>
  </r>
  <r>
    <s v="Dimensión AMBIENTAL"/>
    <s v="Pasto sostenible y resiliente"/>
    <x v="37"/>
    <n v="2022520010099"/>
    <x v="131"/>
    <n v="937974014.23000002"/>
    <n v="3"/>
    <m/>
    <m/>
    <m/>
    <m/>
    <m/>
    <m/>
    <m/>
    <m/>
    <m/>
    <n v="0"/>
    <m/>
    <m/>
    <m/>
    <m/>
    <m/>
    <m/>
    <m/>
    <m/>
    <m/>
    <m/>
    <m/>
    <m/>
    <m/>
    <m/>
    <m/>
    <m/>
    <m/>
    <m/>
    <n v="0"/>
    <m/>
    <n v="0"/>
    <n v="0"/>
  </r>
  <r>
    <s v="Dimensión AMBIENTAL"/>
    <s v="Pasto con agua potable y saneamiento básico accesible, saludable, limpio y justo."/>
    <x v="37"/>
    <n v="2022520010100"/>
    <x v="132"/>
    <n v="46959155.700000003"/>
    <n v="1"/>
    <m/>
    <m/>
    <m/>
    <m/>
    <m/>
    <m/>
    <m/>
    <m/>
    <m/>
    <n v="0"/>
    <m/>
    <m/>
    <m/>
    <m/>
    <m/>
    <m/>
    <m/>
    <m/>
    <m/>
    <m/>
    <m/>
    <m/>
    <m/>
    <m/>
    <m/>
    <m/>
    <m/>
    <m/>
    <n v="0"/>
    <m/>
    <n v="0"/>
    <n v="0"/>
  </r>
  <r>
    <s v="Dimensión AMBIENTAL"/>
    <s v="Pasto con agua potable y saneamiento básico accesible, saludable, limpio y justo."/>
    <x v="37"/>
    <n v="2022520010101"/>
    <x v="133"/>
    <n v="3405118758.0999999"/>
    <n v="8"/>
    <m/>
    <m/>
    <m/>
    <m/>
    <m/>
    <m/>
    <m/>
    <m/>
    <m/>
    <n v="0"/>
    <m/>
    <m/>
    <m/>
    <m/>
    <m/>
    <m/>
    <m/>
    <m/>
    <m/>
    <m/>
    <m/>
    <m/>
    <m/>
    <m/>
    <m/>
    <m/>
    <m/>
    <m/>
    <n v="0"/>
    <m/>
    <n v="0"/>
    <n v="0"/>
  </r>
  <r>
    <s v="Dimensión AMBIENTAL"/>
    <s v="Pasto sostenible y resiliente"/>
    <x v="37"/>
    <n v="2022520010103"/>
    <x v="134"/>
    <n v="33500000"/>
    <n v="4"/>
    <m/>
    <m/>
    <m/>
    <m/>
    <m/>
    <m/>
    <m/>
    <m/>
    <m/>
    <n v="0"/>
    <m/>
    <m/>
    <m/>
    <m/>
    <m/>
    <m/>
    <m/>
    <m/>
    <m/>
    <m/>
    <m/>
    <m/>
    <m/>
    <m/>
    <m/>
    <m/>
    <m/>
    <m/>
    <n v="0"/>
    <m/>
    <n v="0"/>
    <n v="0"/>
  </r>
  <r>
    <s v="Dimensión AMBIENTAL"/>
    <s v="Pasto sostenible y resiliente"/>
    <x v="37"/>
    <n v="2022520010106"/>
    <x v="135"/>
    <n v="27500000"/>
    <n v="5"/>
    <m/>
    <m/>
    <m/>
    <m/>
    <m/>
    <m/>
    <m/>
    <m/>
    <m/>
    <n v="0"/>
    <m/>
    <m/>
    <m/>
    <m/>
    <m/>
    <m/>
    <m/>
    <m/>
    <m/>
    <m/>
    <m/>
    <m/>
    <m/>
    <m/>
    <m/>
    <m/>
    <m/>
    <m/>
    <n v="0"/>
    <m/>
    <n v="0"/>
    <n v="0"/>
  </r>
  <r>
    <s v="Dimensión AMBIENTAL"/>
    <s v="Pasto sostenible y resiliente"/>
    <x v="37"/>
    <n v="2022520010107"/>
    <x v="136"/>
    <n v="33600000"/>
    <n v="2"/>
    <m/>
    <m/>
    <m/>
    <m/>
    <m/>
    <m/>
    <m/>
    <m/>
    <m/>
    <n v="0"/>
    <m/>
    <m/>
    <m/>
    <m/>
    <m/>
    <m/>
    <m/>
    <m/>
    <m/>
    <m/>
    <m/>
    <m/>
    <m/>
    <m/>
    <m/>
    <m/>
    <m/>
    <m/>
    <n v="0"/>
    <m/>
    <n v="0"/>
    <n v="0"/>
  </r>
  <r>
    <s v="Dimensión AMBIENTAL"/>
    <s v="Pasto le apuesta al bienestar y protección animal"/>
    <x v="37"/>
    <n v="2022520010114"/>
    <x v="137"/>
    <n v="339200000"/>
    <n v="9"/>
    <m/>
    <m/>
    <m/>
    <m/>
    <m/>
    <m/>
    <m/>
    <m/>
    <m/>
    <n v="0"/>
    <m/>
    <m/>
    <m/>
    <m/>
    <m/>
    <m/>
    <m/>
    <m/>
    <m/>
    <m/>
    <m/>
    <m/>
    <m/>
    <m/>
    <m/>
    <m/>
    <m/>
    <m/>
    <n v="0"/>
    <m/>
    <n v="0"/>
    <n v="0"/>
  </r>
  <r>
    <s v="Dimensión AMBIENTAL"/>
    <s v="Pasto sostenible y resiliente"/>
    <x v="37"/>
    <n v="2022520010123"/>
    <x v="138"/>
    <n v="30000000"/>
    <n v="3"/>
    <m/>
    <m/>
    <m/>
    <m/>
    <m/>
    <m/>
    <m/>
    <m/>
    <m/>
    <n v="0"/>
    <m/>
    <m/>
    <m/>
    <m/>
    <m/>
    <m/>
    <m/>
    <m/>
    <m/>
    <m/>
    <m/>
    <m/>
    <m/>
    <m/>
    <m/>
    <m/>
    <m/>
    <m/>
    <n v="0"/>
    <m/>
    <n v="0"/>
    <n v="0"/>
  </r>
  <r>
    <s v="Dimensión AMBIENTAL"/>
    <s v="Pasto con agua potable y saneamiento básico accesible, saludable, limpio y justo."/>
    <x v="37"/>
    <n v="2022520010138"/>
    <x v="139"/>
    <n v="930531500"/>
    <n v="9"/>
    <m/>
    <m/>
    <m/>
    <m/>
    <m/>
    <m/>
    <m/>
    <m/>
    <m/>
    <n v="0"/>
    <m/>
    <m/>
    <m/>
    <m/>
    <m/>
    <m/>
    <m/>
    <m/>
    <m/>
    <m/>
    <m/>
    <m/>
    <m/>
    <m/>
    <m/>
    <m/>
    <m/>
    <m/>
    <n v="0"/>
    <m/>
    <n v="0"/>
    <n v="0"/>
  </r>
  <r>
    <s v="Dimensión AMBIENTAL"/>
    <s v="Pasto con agua potable y saneamiento básico accesible, saludable, limpio y justo."/>
    <x v="38"/>
    <n v="2022520010137"/>
    <x v="140"/>
    <n v="8991184740"/>
    <n v="1"/>
    <n v="8991184740"/>
    <m/>
    <m/>
    <m/>
    <n v="4037304600"/>
    <m/>
    <m/>
    <m/>
    <m/>
    <n v="4037304600"/>
    <m/>
    <m/>
    <m/>
    <m/>
    <m/>
    <m/>
    <m/>
    <m/>
    <m/>
    <m/>
    <m/>
    <m/>
    <m/>
    <m/>
    <m/>
    <m/>
    <m/>
    <m/>
    <n v="0"/>
    <n v="4953880140"/>
    <n v="4953880140"/>
    <n v="8991184740"/>
  </r>
  <r>
    <s v="Dimensión AMBIENTAL"/>
    <s v="Pasto con agua potable y saneamiento básico accesible, saludable, limpio y justo."/>
    <x v="39"/>
    <n v="2022520010142"/>
    <x v="141"/>
    <n v="9855159684"/>
    <n v="1"/>
    <n v="9855159684"/>
    <m/>
    <m/>
    <m/>
    <n v="6246909394"/>
    <m/>
    <m/>
    <m/>
    <m/>
    <n v="6246909394"/>
    <m/>
    <m/>
    <m/>
    <m/>
    <m/>
    <m/>
    <m/>
    <m/>
    <m/>
    <m/>
    <m/>
    <m/>
    <m/>
    <m/>
    <m/>
    <m/>
    <m/>
    <m/>
    <n v="0"/>
    <n v="3608250290"/>
    <n v="3608250290"/>
    <n v="98551596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2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A288" firstHeaderRow="1" firstDataRow="1" firstDataCol="1"/>
  <pivotFields count="39">
    <pivotField showAll="0"/>
    <pivotField showAll="0"/>
    <pivotField axis="axisRow" showAll="0">
      <items count="41">
        <item x="11"/>
        <item x="17"/>
        <item x="18"/>
        <item x="19"/>
        <item x="5"/>
        <item x="12"/>
        <item x="20"/>
        <item x="39"/>
        <item x="38"/>
        <item x="7"/>
        <item x="21"/>
        <item x="22"/>
        <item x="23"/>
        <item x="24"/>
        <item x="25"/>
        <item x="10"/>
        <item x="13"/>
        <item x="3"/>
        <item x="9"/>
        <item x="8"/>
        <item x="26"/>
        <item x="14"/>
        <item x="1"/>
        <item x="37"/>
        <item x="27"/>
        <item x="6"/>
        <item x="28"/>
        <item x="29"/>
        <item x="4"/>
        <item x="30"/>
        <item x="2"/>
        <item x="15"/>
        <item x="32"/>
        <item x="31"/>
        <item x="33"/>
        <item x="34"/>
        <item x="35"/>
        <item x="36"/>
        <item x="16"/>
        <item x="0"/>
        <item t="default"/>
      </items>
    </pivotField>
    <pivotField showAll="0"/>
    <pivotField axis="axisRow" showAll="0">
      <items count="143">
        <item x="7"/>
        <item x="81"/>
        <item x="115"/>
        <item sd="0" x="43"/>
        <item x="117"/>
        <item x="13"/>
        <item x="110"/>
        <item x="78"/>
        <item x="53"/>
        <item x="3"/>
        <item x="95"/>
        <item x="8"/>
        <item x="92"/>
        <item x="5"/>
        <item x="2"/>
        <item x="1"/>
        <item x="14"/>
        <item x="15"/>
        <item x="50"/>
        <item x="19"/>
        <item x="35"/>
        <item x="127"/>
        <item x="131"/>
        <item x="58"/>
        <item x="113"/>
        <item x="47"/>
        <item x="123"/>
        <item x="22"/>
        <item x="112"/>
        <item x="66"/>
        <item x="55"/>
        <item x="54"/>
        <item x="100"/>
        <item x="109"/>
        <item x="126"/>
        <item x="23"/>
        <item x="91"/>
        <item x="98"/>
        <item x="128"/>
        <item x="76"/>
        <item x="138"/>
        <item x="57"/>
        <item x="69"/>
        <item x="63"/>
        <item x="73"/>
        <item x="56"/>
        <item x="136"/>
        <item x="129"/>
        <item x="39"/>
        <item x="46"/>
        <item x="94"/>
        <item x="45"/>
        <item x="59"/>
        <item x="25"/>
        <item x="37"/>
        <item x="44"/>
        <item x="86"/>
        <item x="139"/>
        <item x="48"/>
        <item x="42"/>
        <item x="83"/>
        <item x="51"/>
        <item x="31"/>
        <item x="72"/>
        <item x="90"/>
        <item x="61"/>
        <item x="62"/>
        <item x="99"/>
        <item x="134"/>
        <item x="135"/>
        <item x="88"/>
        <item x="20"/>
        <item x="34"/>
        <item x="125"/>
        <item x="24"/>
        <item x="118"/>
        <item x="21"/>
        <item x="101"/>
        <item x="108"/>
        <item x="87"/>
        <item x="17"/>
        <item x="71"/>
        <item x="89"/>
        <item x="40"/>
        <item x="11"/>
        <item x="10"/>
        <item x="28"/>
        <item x="96"/>
        <item x="32"/>
        <item x="80"/>
        <item x="4"/>
        <item x="93"/>
        <item x="52"/>
        <item x="124"/>
        <item x="68"/>
        <item x="67"/>
        <item x="74"/>
        <item x="114"/>
        <item x="16"/>
        <item x="97"/>
        <item x="119"/>
        <item x="111"/>
        <item x="60"/>
        <item x="130"/>
        <item x="77"/>
        <item x="27"/>
        <item x="85"/>
        <item x="84"/>
        <item x="137"/>
        <item x="9"/>
        <item x="6"/>
        <item x="38"/>
        <item x="64"/>
        <item x="65"/>
        <item x="120"/>
        <item x="121"/>
        <item x="102"/>
        <item x="107"/>
        <item x="12"/>
        <item x="18"/>
        <item x="106"/>
        <item x="36"/>
        <item x="122"/>
        <item x="75"/>
        <item x="41"/>
        <item x="26"/>
        <item x="116"/>
        <item x="29"/>
        <item x="70"/>
        <item x="104"/>
        <item x="105"/>
        <item x="103"/>
        <item x="82"/>
        <item x="133"/>
        <item x="79"/>
        <item x="30"/>
        <item x="33"/>
        <item x="49"/>
        <item x="141"/>
        <item x="140"/>
        <item x="13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4"/>
    <field x="2"/>
  </rowFields>
  <rowItems count="285">
    <i>
      <x/>
    </i>
    <i r="1">
      <x v="22"/>
    </i>
    <i>
      <x v="1"/>
    </i>
    <i r="1">
      <x v="2"/>
    </i>
    <i r="1">
      <x v="12"/>
    </i>
    <i>
      <x v="2"/>
    </i>
    <i r="1">
      <x v="29"/>
    </i>
    <i>
      <x v="3"/>
    </i>
    <i>
      <x v="4"/>
    </i>
    <i r="1">
      <x v="29"/>
    </i>
    <i>
      <x v="5"/>
    </i>
    <i r="1">
      <x v="22"/>
    </i>
    <i>
      <x v="6"/>
    </i>
    <i r="1">
      <x v="27"/>
    </i>
    <i>
      <x v="7"/>
    </i>
    <i r="1">
      <x v="31"/>
    </i>
    <i>
      <x v="8"/>
    </i>
    <i r="1">
      <x v="25"/>
    </i>
    <i>
      <x v="9"/>
    </i>
    <i r="1">
      <x v="22"/>
    </i>
    <i>
      <x v="10"/>
    </i>
    <i r="1">
      <x v="24"/>
    </i>
    <i>
      <x v="11"/>
    </i>
    <i r="1">
      <x v="22"/>
    </i>
    <i>
      <x v="12"/>
    </i>
    <i r="1">
      <x v="24"/>
    </i>
    <i>
      <x v="13"/>
    </i>
    <i r="1">
      <x v="22"/>
    </i>
    <i>
      <x v="14"/>
    </i>
    <i r="1">
      <x v="22"/>
    </i>
    <i>
      <x v="15"/>
    </i>
    <i r="1">
      <x v="22"/>
    </i>
    <i>
      <x v="16"/>
    </i>
    <i r="1">
      <x v="22"/>
    </i>
    <i>
      <x v="17"/>
    </i>
    <i r="1">
      <x v="22"/>
    </i>
    <i>
      <x v="18"/>
    </i>
    <i r="1">
      <x v="28"/>
    </i>
    <i>
      <x v="19"/>
    </i>
    <i r="1">
      <x v="22"/>
    </i>
    <i>
      <x v="20"/>
    </i>
    <i r="1">
      <x v="30"/>
    </i>
    <i>
      <x v="21"/>
    </i>
    <i r="1">
      <x v="23"/>
    </i>
    <i>
      <x v="22"/>
    </i>
    <i r="1">
      <x v="23"/>
    </i>
    <i>
      <x v="23"/>
    </i>
    <i r="1">
      <x v="19"/>
    </i>
    <i>
      <x v="24"/>
    </i>
    <i r="1">
      <x v="29"/>
    </i>
    <i>
      <x v="25"/>
    </i>
    <i r="1">
      <x v="17"/>
    </i>
    <i>
      <x v="26"/>
    </i>
    <i r="1">
      <x v="35"/>
    </i>
    <i>
      <x v="27"/>
    </i>
    <i r="1">
      <x v="30"/>
    </i>
    <i>
      <x v="28"/>
    </i>
    <i r="1">
      <x v="29"/>
    </i>
    <i>
      <x v="29"/>
    </i>
    <i r="1">
      <x v="5"/>
    </i>
    <i>
      <x v="30"/>
    </i>
    <i r="1">
      <x v="9"/>
    </i>
    <i>
      <x v="31"/>
    </i>
    <i r="1">
      <x v="9"/>
    </i>
    <i>
      <x v="32"/>
    </i>
    <i r="1">
      <x v="27"/>
    </i>
    <i>
      <x v="33"/>
    </i>
    <i r="1">
      <x v="27"/>
    </i>
    <i>
      <x v="34"/>
    </i>
    <i r="1">
      <x v="23"/>
    </i>
    <i>
      <x v="35"/>
    </i>
    <i r="1">
      <x v="30"/>
    </i>
    <i>
      <x v="36"/>
    </i>
    <i r="1">
      <x v="24"/>
    </i>
    <i>
      <x v="37"/>
    </i>
    <i r="1">
      <x v="24"/>
    </i>
    <i>
      <x v="38"/>
    </i>
    <i r="1">
      <x v="23"/>
    </i>
    <i>
      <x v="39"/>
    </i>
    <i r="1">
      <x v="31"/>
    </i>
    <i>
      <x v="40"/>
    </i>
    <i r="1">
      <x v="23"/>
    </i>
    <i>
      <x v="41"/>
    </i>
    <i r="1">
      <x v="19"/>
    </i>
    <i>
      <x v="42"/>
    </i>
    <i r="1">
      <x v="16"/>
    </i>
    <i>
      <x v="43"/>
    </i>
    <i r="1">
      <x v="15"/>
    </i>
    <i>
      <x v="44"/>
    </i>
    <i r="1">
      <x v="21"/>
    </i>
    <i>
      <x v="45"/>
    </i>
    <i r="1">
      <x v="19"/>
    </i>
    <i>
      <x v="46"/>
    </i>
    <i r="1">
      <x v="23"/>
    </i>
    <i>
      <x v="47"/>
    </i>
    <i r="1">
      <x v="23"/>
    </i>
    <i>
      <x v="48"/>
    </i>
    <i r="1">
      <x v="17"/>
    </i>
    <i>
      <x v="49"/>
    </i>
    <i r="1">
      <x v="17"/>
    </i>
    <i>
      <x v="50"/>
    </i>
    <i r="1">
      <x v="24"/>
    </i>
    <i>
      <x v="51"/>
    </i>
    <i r="1">
      <x v="17"/>
    </i>
    <i>
      <x v="52"/>
    </i>
    <i r="1">
      <x v="19"/>
    </i>
    <i>
      <x v="53"/>
    </i>
    <i r="1">
      <x v="30"/>
    </i>
    <i>
      <x v="54"/>
    </i>
    <i r="1">
      <x v="17"/>
    </i>
    <i>
      <x v="55"/>
    </i>
    <i r="1">
      <x v="17"/>
    </i>
    <i>
      <x v="56"/>
    </i>
    <i r="1">
      <x v="13"/>
    </i>
    <i>
      <x v="57"/>
    </i>
    <i r="1">
      <x v="23"/>
    </i>
    <i>
      <x v="58"/>
    </i>
    <i r="1">
      <x v="17"/>
    </i>
    <i>
      <x v="59"/>
    </i>
    <i r="1">
      <x v="17"/>
    </i>
    <i>
      <x v="60"/>
    </i>
    <i r="1">
      <x v="6"/>
    </i>
    <i>
      <x v="61"/>
    </i>
    <i r="1">
      <x v="4"/>
    </i>
    <i>
      <x v="62"/>
    </i>
    <i r="1">
      <x v="30"/>
    </i>
    <i>
      <x v="63"/>
    </i>
    <i r="1">
      <x v="21"/>
    </i>
    <i>
      <x v="64"/>
    </i>
    <i r="1">
      <x v="24"/>
    </i>
    <i>
      <x v="65"/>
    </i>
    <i r="1">
      <x v="18"/>
    </i>
    <i>
      <x v="66"/>
    </i>
    <i r="1">
      <x v="15"/>
    </i>
    <i>
      <x v="67"/>
    </i>
    <i r="1">
      <x v="26"/>
    </i>
    <i>
      <x v="68"/>
    </i>
    <i r="1">
      <x v="23"/>
    </i>
    <i>
      <x v="69"/>
    </i>
    <i r="1">
      <x v="23"/>
    </i>
    <i>
      <x v="70"/>
    </i>
    <i r="1">
      <x v="20"/>
    </i>
    <i>
      <x v="71"/>
    </i>
    <i r="1">
      <x v="22"/>
    </i>
    <i>
      <x v="72"/>
    </i>
    <i r="1">
      <x v="30"/>
    </i>
    <i>
      <x v="73"/>
    </i>
    <i r="1">
      <x v="37"/>
    </i>
    <i>
      <x v="74"/>
    </i>
    <i r="1">
      <x v="30"/>
    </i>
    <i>
      <x v="75"/>
    </i>
    <i r="1">
      <x v="33"/>
    </i>
    <i>
      <x v="76"/>
    </i>
    <i r="1">
      <x v="22"/>
    </i>
    <i>
      <x v="77"/>
    </i>
    <i r="1">
      <x v="27"/>
    </i>
    <i>
      <x v="78"/>
    </i>
    <i r="1">
      <x v="27"/>
    </i>
    <i>
      <x v="79"/>
    </i>
    <i r="1">
      <x v="14"/>
    </i>
    <i>
      <x v="80"/>
    </i>
    <i r="1">
      <x v="22"/>
    </i>
    <i>
      <x v="81"/>
    </i>
    <i r="1">
      <x v="21"/>
    </i>
    <i>
      <x v="82"/>
    </i>
    <i r="1">
      <x v="20"/>
    </i>
    <i>
      <x v="83"/>
    </i>
    <i r="1">
      <x v="17"/>
    </i>
    <i>
      <x v="84"/>
    </i>
    <i r="1">
      <x v="22"/>
    </i>
    <i>
      <x v="85"/>
    </i>
    <i r="1">
      <x v="22"/>
    </i>
    <i>
      <x v="86"/>
    </i>
    <i r="1">
      <x v="30"/>
    </i>
    <i>
      <x v="87"/>
    </i>
    <i r="1">
      <x v="24"/>
    </i>
    <i>
      <x v="88"/>
    </i>
    <i r="1">
      <x v="30"/>
    </i>
    <i>
      <x v="89"/>
    </i>
    <i r="1">
      <x v="1"/>
    </i>
    <i>
      <x v="90"/>
    </i>
    <i r="1">
      <x v="22"/>
    </i>
    <i>
      <x v="91"/>
    </i>
    <i r="1">
      <x v="24"/>
    </i>
    <i>
      <x v="92"/>
    </i>
    <i r="1">
      <x v="25"/>
    </i>
    <i>
      <x v="93"/>
    </i>
    <i r="1">
      <x v="36"/>
    </i>
    <i>
      <x v="94"/>
    </i>
    <i r="1">
      <x v="5"/>
    </i>
    <i>
      <x v="95"/>
    </i>
    <i r="1">
      <x v="5"/>
    </i>
    <i>
      <x v="96"/>
    </i>
    <i r="1">
      <x v="21"/>
    </i>
    <i>
      <x v="97"/>
    </i>
    <i r="1">
      <x v="29"/>
    </i>
    <i>
      <x v="98"/>
    </i>
    <i r="1">
      <x v="22"/>
    </i>
    <i>
      <x v="99"/>
    </i>
    <i r="1">
      <x v="24"/>
    </i>
    <i>
      <x v="100"/>
    </i>
    <i r="1">
      <x v="32"/>
    </i>
    <i>
      <x v="101"/>
    </i>
    <i r="1">
      <x v="29"/>
    </i>
    <i>
      <x v="102"/>
    </i>
    <i r="1">
      <x v="18"/>
    </i>
    <i>
      <x v="103"/>
    </i>
    <i r="1">
      <x v="23"/>
    </i>
    <i>
      <x v="104"/>
    </i>
    <i r="1">
      <x v="31"/>
    </i>
    <i>
      <x v="105"/>
    </i>
    <i r="1">
      <x v="30"/>
    </i>
    <i>
      <x v="106"/>
    </i>
    <i r="1">
      <x v="11"/>
    </i>
    <i>
      <x v="107"/>
    </i>
    <i r="1">
      <x v="10"/>
    </i>
    <i>
      <x v="108"/>
    </i>
    <i r="1">
      <x v="23"/>
    </i>
    <i>
      <x v="109"/>
    </i>
    <i r="1">
      <x v="22"/>
    </i>
    <i>
      <x v="110"/>
    </i>
    <i r="1">
      <x v="22"/>
    </i>
    <i>
      <x v="111"/>
    </i>
    <i r="1">
      <x v="17"/>
    </i>
    <i>
      <x v="112"/>
    </i>
    <i r="1">
      <x/>
    </i>
    <i>
      <x v="113"/>
    </i>
    <i r="1">
      <x/>
    </i>
    <i>
      <x v="114"/>
    </i>
    <i r="1">
      <x v="34"/>
    </i>
    <i>
      <x v="115"/>
    </i>
    <i r="1">
      <x v="34"/>
    </i>
    <i>
      <x v="116"/>
    </i>
    <i r="1">
      <x v="27"/>
    </i>
    <i>
      <x v="117"/>
    </i>
    <i r="1">
      <x v="27"/>
    </i>
    <i>
      <x v="118"/>
    </i>
    <i r="1">
      <x v="22"/>
    </i>
    <i>
      <x v="119"/>
    </i>
    <i r="1">
      <x v="22"/>
    </i>
    <i>
      <x v="120"/>
    </i>
    <i r="1">
      <x v="27"/>
    </i>
    <i>
      <x v="121"/>
    </i>
    <i r="1">
      <x v="30"/>
    </i>
    <i>
      <x v="122"/>
    </i>
    <i r="1">
      <x v="35"/>
    </i>
    <i>
      <x v="123"/>
    </i>
    <i r="1">
      <x v="31"/>
    </i>
    <i>
      <x v="124"/>
    </i>
    <i r="1">
      <x v="17"/>
    </i>
    <i>
      <x v="125"/>
    </i>
    <i r="1">
      <x v="30"/>
    </i>
    <i>
      <x v="126"/>
    </i>
    <i r="1">
      <x v="29"/>
    </i>
    <i>
      <x v="127"/>
    </i>
    <i r="1">
      <x v="30"/>
    </i>
    <i>
      <x v="128"/>
    </i>
    <i r="1">
      <x v="21"/>
    </i>
    <i>
      <x v="129"/>
    </i>
    <i r="1">
      <x v="27"/>
    </i>
    <i>
      <x v="130"/>
    </i>
    <i r="1">
      <x v="27"/>
    </i>
    <i>
      <x v="131"/>
    </i>
    <i r="1">
      <x v="27"/>
    </i>
    <i>
      <x v="132"/>
    </i>
    <i r="1">
      <x v="3"/>
    </i>
    <i>
      <x v="133"/>
    </i>
    <i r="1">
      <x v="23"/>
    </i>
    <i>
      <x v="134"/>
    </i>
    <i r="1">
      <x v="38"/>
    </i>
    <i>
      <x v="135"/>
    </i>
    <i r="1">
      <x v="30"/>
    </i>
    <i>
      <x v="136"/>
    </i>
    <i r="1">
      <x v="30"/>
    </i>
    <i>
      <x v="137"/>
    </i>
    <i r="1">
      <x v="28"/>
    </i>
    <i>
      <x v="138"/>
    </i>
    <i r="1">
      <x v="7"/>
    </i>
    <i>
      <x v="139"/>
    </i>
    <i r="1">
      <x v="8"/>
    </i>
    <i>
      <x v="140"/>
    </i>
    <i r="1">
      <x v="23"/>
    </i>
    <i>
      <x v="141"/>
    </i>
    <i r="1">
      <x v="3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R151"/>
  <sheetViews>
    <sheetView zoomScale="55" zoomScaleNormal="55" workbookViewId="0">
      <pane ySplit="1" topLeftCell="A38" activePane="bottomLeft" state="frozen"/>
      <selection pane="bottomLeft" activeCell="G43" sqref="G43"/>
    </sheetView>
  </sheetViews>
  <sheetFormatPr baseColWidth="10" defaultRowHeight="14.25" x14ac:dyDescent="0.2"/>
  <cols>
    <col min="1" max="1" width="9.140625" style="1" customWidth="1"/>
    <col min="2" max="2" width="24.140625" style="42" customWidth="1"/>
    <col min="3" max="3" width="51" style="43" customWidth="1"/>
    <col min="4" max="4" width="53.140625" style="44" bestFit="1" customWidth="1"/>
    <col min="5" max="5" width="43" style="44" bestFit="1" customWidth="1"/>
    <col min="6" max="6" width="16.7109375" style="52" bestFit="1" customWidth="1"/>
    <col min="7" max="7" width="101.42578125" style="44" bestFit="1" customWidth="1"/>
    <col min="8" max="8" width="18.85546875" style="67" bestFit="1" customWidth="1"/>
    <col min="9" max="9" width="19.42578125" style="45" hidden="1" customWidth="1"/>
    <col min="10" max="10" width="56.42578125" style="45" hidden="1" customWidth="1"/>
    <col min="11" max="11" width="40.7109375" style="2" hidden="1" customWidth="1"/>
    <col min="12" max="12" width="17.7109375" style="3" hidden="1" customWidth="1"/>
    <col min="13" max="13" width="35" style="3" customWidth="1"/>
    <col min="14" max="14" width="33.7109375" style="4" customWidth="1"/>
    <col min="15" max="15" width="34.42578125" style="5" customWidth="1"/>
    <col min="16" max="16" width="26.5703125" style="5" customWidth="1"/>
    <col min="17" max="17" width="28.140625" style="5" customWidth="1"/>
    <col min="18" max="18" width="27.5703125" style="5" customWidth="1"/>
    <col min="19" max="19" width="29.42578125" style="5" customWidth="1"/>
    <col min="20" max="20" width="23" style="5" customWidth="1"/>
    <col min="21" max="21" width="20.140625" style="5" customWidth="1"/>
    <col min="22" max="22" width="28" style="5" customWidth="1"/>
    <col min="23" max="23" width="29.5703125" style="5" customWidth="1"/>
    <col min="24" max="24" width="31.28515625" style="5" customWidth="1"/>
    <col min="25" max="25" width="28.42578125" style="5" customWidth="1"/>
    <col min="26" max="26" width="25.85546875" style="5" customWidth="1"/>
    <col min="27" max="27" width="32" style="5" customWidth="1"/>
    <col min="28" max="28" width="28.7109375" style="5" customWidth="1"/>
    <col min="29" max="29" width="29.85546875" style="5" customWidth="1"/>
    <col min="30" max="30" width="24.28515625" style="5" customWidth="1"/>
    <col min="31" max="31" width="29.42578125" style="5" customWidth="1"/>
    <col min="32" max="32" width="29.28515625" style="5" customWidth="1"/>
    <col min="33" max="33" width="23" style="5" customWidth="1"/>
    <col min="34" max="34" width="29.28515625" style="5" customWidth="1"/>
    <col min="35" max="35" width="23.42578125" style="5" customWidth="1"/>
    <col min="36" max="36" width="26.28515625" style="5" customWidth="1"/>
    <col min="37" max="37" width="29.5703125" style="6" customWidth="1"/>
    <col min="38" max="38" width="24.85546875" style="6" customWidth="1"/>
    <col min="39" max="39" width="27.140625" style="5" customWidth="1"/>
    <col min="40" max="40" width="31" style="5" customWidth="1"/>
    <col min="41" max="41" width="31.140625" style="7" customWidth="1"/>
    <col min="42" max="42" width="28.85546875" style="5" customWidth="1"/>
    <col min="43" max="43" width="27.42578125" style="7" customWidth="1"/>
    <col min="44" max="44" width="31" style="5" customWidth="1"/>
    <col min="45" max="16384" width="11.42578125" style="5"/>
  </cols>
  <sheetData>
    <row r="1" spans="1:44" s="17" customFormat="1" ht="64.5" customHeight="1" x14ac:dyDescent="0.25">
      <c r="A1" s="15"/>
      <c r="B1" s="16" t="s">
        <v>282</v>
      </c>
      <c r="C1" s="16" t="s">
        <v>43</v>
      </c>
      <c r="D1" s="16" t="s">
        <v>5</v>
      </c>
      <c r="E1" s="16" t="s">
        <v>286</v>
      </c>
      <c r="F1" s="51" t="s">
        <v>288</v>
      </c>
      <c r="G1" s="16" t="s">
        <v>287</v>
      </c>
      <c r="H1" s="66" t="s">
        <v>289</v>
      </c>
      <c r="I1" s="16" t="s">
        <v>6</v>
      </c>
      <c r="J1" s="16" t="s">
        <v>7</v>
      </c>
      <c r="K1" s="16" t="s">
        <v>8</v>
      </c>
      <c r="L1" s="49" t="s">
        <v>9</v>
      </c>
      <c r="M1" s="49" t="s">
        <v>10</v>
      </c>
      <c r="N1" s="16" t="s">
        <v>11</v>
      </c>
      <c r="O1" s="16" t="s">
        <v>12</v>
      </c>
      <c r="P1" s="16" t="s">
        <v>13</v>
      </c>
      <c r="Q1" s="16" t="s">
        <v>14</v>
      </c>
      <c r="R1" s="16" t="s">
        <v>15</v>
      </c>
      <c r="S1" s="16" t="s">
        <v>16</v>
      </c>
      <c r="T1" s="16" t="s">
        <v>17</v>
      </c>
      <c r="U1" s="16" t="s">
        <v>18</v>
      </c>
      <c r="V1" s="16" t="s">
        <v>19</v>
      </c>
      <c r="W1" s="16" t="s">
        <v>20</v>
      </c>
      <c r="X1" s="16" t="s">
        <v>21</v>
      </c>
      <c r="Y1" s="16" t="s">
        <v>22</v>
      </c>
      <c r="Z1" s="16" t="s">
        <v>23</v>
      </c>
      <c r="AA1" s="16" t="s">
        <v>24</v>
      </c>
      <c r="AB1" s="16" t="s">
        <v>25</v>
      </c>
      <c r="AC1" s="16" t="s">
        <v>26</v>
      </c>
      <c r="AD1" s="16" t="s">
        <v>27</v>
      </c>
      <c r="AE1" s="16" t="s">
        <v>28</v>
      </c>
      <c r="AF1" s="16" t="s">
        <v>29</v>
      </c>
      <c r="AG1" s="16" t="s">
        <v>30</v>
      </c>
      <c r="AH1" s="16" t="s">
        <v>31</v>
      </c>
      <c r="AI1" s="16" t="s">
        <v>32</v>
      </c>
      <c r="AJ1" s="16" t="s">
        <v>33</v>
      </c>
      <c r="AK1" s="16" t="s">
        <v>34</v>
      </c>
      <c r="AL1" s="16" t="s">
        <v>35</v>
      </c>
      <c r="AM1" s="16" t="s">
        <v>36</v>
      </c>
      <c r="AN1" s="16" t="s">
        <v>37</v>
      </c>
      <c r="AO1" s="16" t="s">
        <v>38</v>
      </c>
      <c r="AP1" s="16" t="s">
        <v>39</v>
      </c>
      <c r="AQ1" s="16" t="s">
        <v>40</v>
      </c>
      <c r="AR1" s="16" t="s">
        <v>41</v>
      </c>
    </row>
    <row r="2" spans="1:44" s="77" customFormat="1" ht="60" customHeight="1" x14ac:dyDescent="0.2">
      <c r="B2" s="78" t="s">
        <v>42</v>
      </c>
      <c r="C2" s="79" t="s">
        <v>44</v>
      </c>
      <c r="D2" s="80" t="s">
        <v>45</v>
      </c>
      <c r="E2" s="80" t="s">
        <v>290</v>
      </c>
      <c r="F2" s="81">
        <v>22</v>
      </c>
      <c r="G2" s="80" t="s">
        <v>291</v>
      </c>
      <c r="H2" s="81">
        <v>2201</v>
      </c>
      <c r="I2" s="82">
        <v>2022520010028</v>
      </c>
      <c r="J2" s="83" t="s">
        <v>46</v>
      </c>
      <c r="K2" s="84">
        <v>130057590</v>
      </c>
      <c r="L2" s="85">
        <v>1</v>
      </c>
      <c r="M2" s="153"/>
      <c r="N2" s="86"/>
      <c r="O2" s="86">
        <v>130057590</v>
      </c>
      <c r="P2" s="86"/>
      <c r="Q2" s="86"/>
      <c r="R2" s="86"/>
      <c r="S2" s="86"/>
      <c r="T2" s="86"/>
      <c r="U2" s="86"/>
      <c r="V2" s="87">
        <f t="shared" ref="V2:V65" si="0">SUM(N2:U2)</f>
        <v>130057590</v>
      </c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>
        <f t="shared" ref="AO2:AO65" si="1">SUM(W2:AN2)</f>
        <v>0</v>
      </c>
      <c r="AP2" s="86"/>
      <c r="AQ2" s="86">
        <f>+AP2</f>
        <v>0</v>
      </c>
      <c r="AR2" s="86">
        <f>+V2+AO2+AQ2</f>
        <v>130057590</v>
      </c>
    </row>
    <row r="3" spans="1:44" s="77" customFormat="1" ht="60" customHeight="1" x14ac:dyDescent="0.2">
      <c r="B3" s="78" t="s">
        <v>42</v>
      </c>
      <c r="C3" s="79" t="s">
        <v>44</v>
      </c>
      <c r="D3" s="80" t="s">
        <v>45</v>
      </c>
      <c r="E3" s="80" t="s">
        <v>290</v>
      </c>
      <c r="F3" s="81">
        <v>22</v>
      </c>
      <c r="G3" s="80" t="s">
        <v>291</v>
      </c>
      <c r="H3" s="81">
        <v>2201</v>
      </c>
      <c r="I3" s="82">
        <v>2022520010043</v>
      </c>
      <c r="J3" s="83" t="s">
        <v>47</v>
      </c>
      <c r="K3" s="84">
        <v>652521983.73000002</v>
      </c>
      <c r="L3" s="85">
        <v>1</v>
      </c>
      <c r="M3" s="154"/>
      <c r="N3" s="86"/>
      <c r="O3" s="86">
        <v>652521983.73000002</v>
      </c>
      <c r="P3" s="86"/>
      <c r="Q3" s="86"/>
      <c r="R3" s="86"/>
      <c r="S3" s="86"/>
      <c r="T3" s="86"/>
      <c r="U3" s="86"/>
      <c r="V3" s="87">
        <f t="shared" si="0"/>
        <v>652521983.73000002</v>
      </c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>
        <f t="shared" si="1"/>
        <v>0</v>
      </c>
      <c r="AP3" s="86"/>
      <c r="AQ3" s="86">
        <f t="shared" ref="AQ3:AQ66" si="2">+AP3</f>
        <v>0</v>
      </c>
      <c r="AR3" s="86">
        <f t="shared" ref="AR3:AR66" si="3">+V3+AO3+AQ3</f>
        <v>652521983.73000002</v>
      </c>
    </row>
    <row r="4" spans="1:44" s="77" customFormat="1" ht="60" customHeight="1" x14ac:dyDescent="0.25">
      <c r="B4" s="78" t="s">
        <v>42</v>
      </c>
      <c r="C4" s="79" t="s">
        <v>44</v>
      </c>
      <c r="D4" s="80" t="s">
        <v>45</v>
      </c>
      <c r="E4" s="80" t="s">
        <v>290</v>
      </c>
      <c r="F4" s="81">
        <v>22</v>
      </c>
      <c r="G4" s="80" t="s">
        <v>291</v>
      </c>
      <c r="H4" s="81">
        <v>2201</v>
      </c>
      <c r="I4" s="85">
        <v>2022520010044</v>
      </c>
      <c r="J4" s="88" t="s">
        <v>48</v>
      </c>
      <c r="K4" s="89">
        <v>6943113214.0500002</v>
      </c>
      <c r="L4" s="85">
        <v>1</v>
      </c>
      <c r="M4" s="154"/>
      <c r="N4" s="90"/>
      <c r="O4" s="90">
        <v>6943113214.0500002</v>
      </c>
      <c r="P4" s="90"/>
      <c r="Q4" s="90"/>
      <c r="R4" s="90"/>
      <c r="S4" s="90"/>
      <c r="T4" s="90"/>
      <c r="U4" s="90"/>
      <c r="V4" s="87">
        <f t="shared" si="0"/>
        <v>6943113214.0500002</v>
      </c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86">
        <f t="shared" si="1"/>
        <v>0</v>
      </c>
      <c r="AP4" s="90"/>
      <c r="AQ4" s="86">
        <f t="shared" si="2"/>
        <v>0</v>
      </c>
      <c r="AR4" s="86">
        <f t="shared" si="3"/>
        <v>6943113214.0500002</v>
      </c>
    </row>
    <row r="5" spans="1:44" s="77" customFormat="1" ht="60" customHeight="1" x14ac:dyDescent="0.25">
      <c r="B5" s="78" t="s">
        <v>42</v>
      </c>
      <c r="C5" s="79" t="s">
        <v>44</v>
      </c>
      <c r="D5" s="80" t="s">
        <v>45</v>
      </c>
      <c r="E5" s="80" t="s">
        <v>290</v>
      </c>
      <c r="F5" s="81">
        <v>22</v>
      </c>
      <c r="G5" s="80" t="s">
        <v>291</v>
      </c>
      <c r="H5" s="81">
        <v>2201</v>
      </c>
      <c r="I5" s="85">
        <v>2022520010049</v>
      </c>
      <c r="J5" s="88" t="s">
        <v>49</v>
      </c>
      <c r="K5" s="89">
        <v>82500000</v>
      </c>
      <c r="L5" s="85">
        <v>2</v>
      </c>
      <c r="M5" s="154"/>
      <c r="N5" s="90"/>
      <c r="O5" s="90"/>
      <c r="P5" s="90"/>
      <c r="Q5" s="90"/>
      <c r="R5" s="90"/>
      <c r="S5" s="90"/>
      <c r="T5" s="90"/>
      <c r="U5" s="90"/>
      <c r="V5" s="87">
        <f t="shared" si="0"/>
        <v>0</v>
      </c>
      <c r="W5" s="90"/>
      <c r="X5" s="90">
        <v>72475961.539999992</v>
      </c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>
        <v>10024038.460000001</v>
      </c>
      <c r="AL5" s="90"/>
      <c r="AM5" s="90"/>
      <c r="AN5" s="90"/>
      <c r="AO5" s="86">
        <f t="shared" si="1"/>
        <v>82500000</v>
      </c>
      <c r="AP5" s="90"/>
      <c r="AQ5" s="86">
        <f t="shared" si="2"/>
        <v>0</v>
      </c>
      <c r="AR5" s="86">
        <f t="shared" si="3"/>
        <v>82500000</v>
      </c>
    </row>
    <row r="6" spans="1:44" s="77" customFormat="1" ht="60" customHeight="1" x14ac:dyDescent="0.25">
      <c r="B6" s="78" t="s">
        <v>42</v>
      </c>
      <c r="C6" s="79" t="s">
        <v>44</v>
      </c>
      <c r="D6" s="80" t="s">
        <v>45</v>
      </c>
      <c r="E6" s="80" t="s">
        <v>290</v>
      </c>
      <c r="F6" s="81">
        <v>22</v>
      </c>
      <c r="G6" s="80" t="s">
        <v>291</v>
      </c>
      <c r="H6" s="81">
        <v>2201</v>
      </c>
      <c r="I6" s="85">
        <v>2022520010053</v>
      </c>
      <c r="J6" s="88" t="s">
        <v>50</v>
      </c>
      <c r="K6" s="89">
        <v>1784381973.8</v>
      </c>
      <c r="L6" s="85">
        <v>1</v>
      </c>
      <c r="M6" s="154"/>
      <c r="N6" s="90"/>
      <c r="O6" s="90">
        <v>500000000</v>
      </c>
      <c r="P6" s="90"/>
      <c r="Q6" s="90"/>
      <c r="R6" s="90"/>
      <c r="S6" s="90"/>
      <c r="T6" s="90"/>
      <c r="U6" s="90"/>
      <c r="V6" s="87">
        <f t="shared" si="0"/>
        <v>500000000</v>
      </c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>
        <v>1284381973.8</v>
      </c>
      <c r="AL6" s="90"/>
      <c r="AM6" s="90"/>
      <c r="AN6" s="90"/>
      <c r="AO6" s="86">
        <f t="shared" si="1"/>
        <v>1284381973.8</v>
      </c>
      <c r="AP6" s="90"/>
      <c r="AQ6" s="86">
        <f t="shared" si="2"/>
        <v>0</v>
      </c>
      <c r="AR6" s="86">
        <f t="shared" si="3"/>
        <v>1784381973.8</v>
      </c>
    </row>
    <row r="7" spans="1:44" s="77" customFormat="1" ht="60" customHeight="1" x14ac:dyDescent="0.2">
      <c r="B7" s="78" t="s">
        <v>42</v>
      </c>
      <c r="C7" s="79" t="s">
        <v>44</v>
      </c>
      <c r="D7" s="80" t="s">
        <v>45</v>
      </c>
      <c r="E7" s="80" t="s">
        <v>290</v>
      </c>
      <c r="F7" s="81">
        <v>22</v>
      </c>
      <c r="G7" s="80" t="s">
        <v>291</v>
      </c>
      <c r="H7" s="81">
        <v>2201</v>
      </c>
      <c r="I7" s="82">
        <v>2022520010082</v>
      </c>
      <c r="J7" s="83" t="s">
        <v>51</v>
      </c>
      <c r="K7" s="84">
        <v>14566465177.389999</v>
      </c>
      <c r="L7" s="85">
        <v>2</v>
      </c>
      <c r="M7" s="154"/>
      <c r="N7" s="91"/>
      <c r="O7" s="91">
        <v>882166065.07000005</v>
      </c>
      <c r="P7" s="91"/>
      <c r="Q7" s="91"/>
      <c r="R7" s="91"/>
      <c r="S7" s="91"/>
      <c r="T7" s="91"/>
      <c r="U7" s="91"/>
      <c r="V7" s="87">
        <f t="shared" si="0"/>
        <v>882166065.07000005</v>
      </c>
      <c r="W7" s="91"/>
      <c r="X7" s="91">
        <v>8567705492.6700001</v>
      </c>
      <c r="Y7" s="91"/>
      <c r="Z7" s="91">
        <v>116593619.65000001</v>
      </c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>
        <v>5000000000</v>
      </c>
      <c r="AL7" s="91"/>
      <c r="AM7" s="91"/>
      <c r="AN7" s="91"/>
      <c r="AO7" s="86">
        <f t="shared" si="1"/>
        <v>13684299112.32</v>
      </c>
      <c r="AP7" s="91"/>
      <c r="AQ7" s="86">
        <f t="shared" si="2"/>
        <v>0</v>
      </c>
      <c r="AR7" s="86">
        <f t="shared" si="3"/>
        <v>14566465177.389999</v>
      </c>
    </row>
    <row r="8" spans="1:44" s="77" customFormat="1" ht="60" customHeight="1" x14ac:dyDescent="0.25">
      <c r="B8" s="78" t="s">
        <v>42</v>
      </c>
      <c r="C8" s="79" t="s">
        <v>44</v>
      </c>
      <c r="D8" s="80" t="s">
        <v>45</v>
      </c>
      <c r="E8" s="80" t="s">
        <v>290</v>
      </c>
      <c r="F8" s="81">
        <v>22</v>
      </c>
      <c r="G8" s="80" t="s">
        <v>291</v>
      </c>
      <c r="H8" s="81">
        <v>2201</v>
      </c>
      <c r="I8" s="85">
        <v>2022520010146</v>
      </c>
      <c r="J8" s="88" t="s">
        <v>52</v>
      </c>
      <c r="K8" s="92">
        <v>250000000</v>
      </c>
      <c r="L8" s="85">
        <v>2</v>
      </c>
      <c r="M8" s="154"/>
      <c r="N8" s="90"/>
      <c r="O8" s="90"/>
      <c r="P8" s="90"/>
      <c r="Q8" s="90"/>
      <c r="R8" s="90"/>
      <c r="S8" s="90"/>
      <c r="T8" s="90"/>
      <c r="U8" s="90"/>
      <c r="V8" s="87">
        <f t="shared" si="0"/>
        <v>0</v>
      </c>
      <c r="W8" s="90"/>
      <c r="X8" s="90"/>
      <c r="Y8" s="90">
        <v>250000000</v>
      </c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86">
        <f t="shared" si="1"/>
        <v>250000000</v>
      </c>
      <c r="AP8" s="90"/>
      <c r="AQ8" s="86">
        <f t="shared" si="2"/>
        <v>0</v>
      </c>
      <c r="AR8" s="86">
        <f t="shared" si="3"/>
        <v>250000000</v>
      </c>
    </row>
    <row r="9" spans="1:44" s="77" customFormat="1" ht="81" customHeight="1" x14ac:dyDescent="0.25">
      <c r="B9" s="78" t="s">
        <v>42</v>
      </c>
      <c r="C9" s="79" t="s">
        <v>44</v>
      </c>
      <c r="D9" s="80" t="s">
        <v>45</v>
      </c>
      <c r="E9" s="80" t="s">
        <v>290</v>
      </c>
      <c r="F9" s="81">
        <v>22</v>
      </c>
      <c r="G9" s="80" t="s">
        <v>291</v>
      </c>
      <c r="H9" s="81">
        <v>2201</v>
      </c>
      <c r="I9" s="85">
        <v>2022520010147</v>
      </c>
      <c r="J9" s="88" t="s">
        <v>53</v>
      </c>
      <c r="K9" s="92">
        <v>50000000</v>
      </c>
      <c r="L9" s="85">
        <v>5</v>
      </c>
      <c r="M9" s="154"/>
      <c r="N9" s="90"/>
      <c r="O9" s="90"/>
      <c r="P9" s="90"/>
      <c r="Q9" s="90"/>
      <c r="R9" s="90"/>
      <c r="S9" s="90"/>
      <c r="T9" s="90"/>
      <c r="U9" s="90"/>
      <c r="V9" s="87">
        <f t="shared" si="0"/>
        <v>0</v>
      </c>
      <c r="W9" s="90"/>
      <c r="X9" s="90"/>
      <c r="Y9" s="90"/>
      <c r="Z9" s="90"/>
      <c r="AA9" s="90"/>
      <c r="AB9" s="90"/>
      <c r="AC9" s="90"/>
      <c r="AD9" s="90"/>
      <c r="AE9" s="90"/>
      <c r="AF9" s="90">
        <v>50000000</v>
      </c>
      <c r="AG9" s="90"/>
      <c r="AH9" s="90"/>
      <c r="AI9" s="90"/>
      <c r="AJ9" s="90"/>
      <c r="AK9" s="90"/>
      <c r="AL9" s="90"/>
      <c r="AM9" s="90"/>
      <c r="AN9" s="90"/>
      <c r="AO9" s="86">
        <f t="shared" si="1"/>
        <v>50000000</v>
      </c>
      <c r="AP9" s="90"/>
      <c r="AQ9" s="86">
        <f t="shared" si="2"/>
        <v>0</v>
      </c>
      <c r="AR9" s="86">
        <f t="shared" si="3"/>
        <v>50000000</v>
      </c>
    </row>
    <row r="10" spans="1:44" s="77" customFormat="1" ht="86.25" customHeight="1" x14ac:dyDescent="0.25">
      <c r="B10" s="78" t="s">
        <v>42</v>
      </c>
      <c r="C10" s="79" t="s">
        <v>44</v>
      </c>
      <c r="D10" s="80" t="s">
        <v>45</v>
      </c>
      <c r="E10" s="80" t="s">
        <v>290</v>
      </c>
      <c r="F10" s="81">
        <v>22</v>
      </c>
      <c r="G10" s="80" t="s">
        <v>291</v>
      </c>
      <c r="H10" s="81">
        <v>2201</v>
      </c>
      <c r="I10" s="85">
        <v>2022520010148</v>
      </c>
      <c r="J10" s="88" t="s">
        <v>54</v>
      </c>
      <c r="K10" s="92">
        <v>50000000</v>
      </c>
      <c r="L10" s="85">
        <v>8</v>
      </c>
      <c r="M10" s="154"/>
      <c r="N10" s="90"/>
      <c r="O10" s="90"/>
      <c r="P10" s="90"/>
      <c r="Q10" s="90"/>
      <c r="R10" s="90"/>
      <c r="S10" s="90"/>
      <c r="T10" s="90"/>
      <c r="U10" s="90"/>
      <c r="V10" s="87">
        <f t="shared" si="0"/>
        <v>0</v>
      </c>
      <c r="W10" s="90"/>
      <c r="X10" s="90"/>
      <c r="Y10" s="90"/>
      <c r="Z10" s="90"/>
      <c r="AA10" s="90"/>
      <c r="AB10" s="90"/>
      <c r="AC10" s="90"/>
      <c r="AD10" s="90"/>
      <c r="AE10" s="90"/>
      <c r="AF10" s="90">
        <v>50000000</v>
      </c>
      <c r="AG10" s="90"/>
      <c r="AH10" s="90"/>
      <c r="AI10" s="90"/>
      <c r="AJ10" s="90"/>
      <c r="AK10" s="90"/>
      <c r="AL10" s="90"/>
      <c r="AM10" s="90"/>
      <c r="AN10" s="90"/>
      <c r="AO10" s="86">
        <f t="shared" si="1"/>
        <v>50000000</v>
      </c>
      <c r="AP10" s="90"/>
      <c r="AQ10" s="86">
        <f t="shared" si="2"/>
        <v>0</v>
      </c>
      <c r="AR10" s="86">
        <f t="shared" si="3"/>
        <v>50000000</v>
      </c>
    </row>
    <row r="11" spans="1:44" s="77" customFormat="1" ht="60" customHeight="1" x14ac:dyDescent="0.25">
      <c r="B11" s="78" t="s">
        <v>42</v>
      </c>
      <c r="C11" s="79" t="s">
        <v>44</v>
      </c>
      <c r="D11" s="80" t="s">
        <v>45</v>
      </c>
      <c r="E11" s="80" t="s">
        <v>290</v>
      </c>
      <c r="F11" s="81">
        <v>22</v>
      </c>
      <c r="G11" s="80" t="s">
        <v>291</v>
      </c>
      <c r="H11" s="81">
        <v>2201</v>
      </c>
      <c r="I11" s="85">
        <v>2022520010149</v>
      </c>
      <c r="J11" s="88" t="s">
        <v>55</v>
      </c>
      <c r="K11" s="92">
        <v>50000000</v>
      </c>
      <c r="L11" s="85">
        <v>10</v>
      </c>
      <c r="M11" s="154"/>
      <c r="N11" s="90"/>
      <c r="O11" s="90"/>
      <c r="P11" s="90"/>
      <c r="Q11" s="90"/>
      <c r="R11" s="90"/>
      <c r="S11" s="90"/>
      <c r="T11" s="90"/>
      <c r="U11" s="90"/>
      <c r="V11" s="87">
        <f t="shared" si="0"/>
        <v>0</v>
      </c>
      <c r="W11" s="90"/>
      <c r="X11" s="90"/>
      <c r="Y11" s="90"/>
      <c r="Z11" s="90"/>
      <c r="AA11" s="90"/>
      <c r="AB11" s="90"/>
      <c r="AC11" s="90"/>
      <c r="AD11" s="90"/>
      <c r="AE11" s="90"/>
      <c r="AF11" s="90">
        <v>50000000</v>
      </c>
      <c r="AG11" s="90"/>
      <c r="AH11" s="90"/>
      <c r="AI11" s="90"/>
      <c r="AJ11" s="90"/>
      <c r="AK11" s="90"/>
      <c r="AL11" s="90"/>
      <c r="AM11" s="90"/>
      <c r="AN11" s="90"/>
      <c r="AO11" s="86">
        <f t="shared" si="1"/>
        <v>50000000</v>
      </c>
      <c r="AP11" s="90"/>
      <c r="AQ11" s="86">
        <f t="shared" si="2"/>
        <v>0</v>
      </c>
      <c r="AR11" s="86">
        <f t="shared" si="3"/>
        <v>50000000</v>
      </c>
    </row>
    <row r="12" spans="1:44" s="77" customFormat="1" ht="84.75" customHeight="1" x14ac:dyDescent="0.25">
      <c r="B12" s="78" t="s">
        <v>42</v>
      </c>
      <c r="C12" s="79" t="s">
        <v>44</v>
      </c>
      <c r="D12" s="80" t="s">
        <v>45</v>
      </c>
      <c r="E12" s="80" t="s">
        <v>290</v>
      </c>
      <c r="F12" s="81">
        <v>22</v>
      </c>
      <c r="G12" s="80" t="s">
        <v>291</v>
      </c>
      <c r="H12" s="81">
        <v>2201</v>
      </c>
      <c r="I12" s="85">
        <v>2022520010150</v>
      </c>
      <c r="J12" s="88" t="s">
        <v>56</v>
      </c>
      <c r="K12" s="92">
        <v>50000000</v>
      </c>
      <c r="L12" s="85">
        <v>6</v>
      </c>
      <c r="M12" s="154"/>
      <c r="N12" s="93"/>
      <c r="O12" s="93"/>
      <c r="P12" s="93"/>
      <c r="Q12" s="93"/>
      <c r="R12" s="93"/>
      <c r="S12" s="93"/>
      <c r="T12" s="93"/>
      <c r="U12" s="93"/>
      <c r="V12" s="87">
        <f t="shared" si="0"/>
        <v>0</v>
      </c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>
        <v>50000000</v>
      </c>
      <c r="AL12" s="93"/>
      <c r="AM12" s="93"/>
      <c r="AN12" s="93"/>
      <c r="AO12" s="86">
        <f t="shared" si="1"/>
        <v>50000000</v>
      </c>
      <c r="AP12" s="93"/>
      <c r="AQ12" s="86">
        <f t="shared" si="2"/>
        <v>0</v>
      </c>
      <c r="AR12" s="86">
        <f t="shared" si="3"/>
        <v>50000000</v>
      </c>
    </row>
    <row r="13" spans="1:44" s="77" customFormat="1" ht="60" customHeight="1" x14ac:dyDescent="0.25">
      <c r="B13" s="78" t="s">
        <v>42</v>
      </c>
      <c r="C13" s="79" t="s">
        <v>44</v>
      </c>
      <c r="D13" s="80" t="s">
        <v>45</v>
      </c>
      <c r="E13" s="80" t="s">
        <v>290</v>
      </c>
      <c r="F13" s="81">
        <v>22</v>
      </c>
      <c r="G13" s="80" t="s">
        <v>291</v>
      </c>
      <c r="H13" s="81">
        <v>2201</v>
      </c>
      <c r="I13" s="85">
        <v>2022520010151</v>
      </c>
      <c r="J13" s="88" t="s">
        <v>57</v>
      </c>
      <c r="K13" s="92">
        <v>369775998</v>
      </c>
      <c r="L13" s="85">
        <v>3</v>
      </c>
      <c r="M13" s="154"/>
      <c r="N13" s="93"/>
      <c r="O13" s="93"/>
      <c r="P13" s="93"/>
      <c r="Q13" s="93"/>
      <c r="R13" s="93"/>
      <c r="S13" s="93"/>
      <c r="T13" s="93"/>
      <c r="U13" s="93"/>
      <c r="V13" s="87">
        <f t="shared" si="0"/>
        <v>0</v>
      </c>
      <c r="W13" s="93"/>
      <c r="X13" s="93"/>
      <c r="Y13" s="93">
        <v>369775998</v>
      </c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86">
        <f t="shared" si="1"/>
        <v>369775998</v>
      </c>
      <c r="AP13" s="93"/>
      <c r="AQ13" s="86">
        <f t="shared" si="2"/>
        <v>0</v>
      </c>
      <c r="AR13" s="86">
        <f t="shared" si="3"/>
        <v>369775998</v>
      </c>
    </row>
    <row r="14" spans="1:44" s="77" customFormat="1" ht="60" customHeight="1" x14ac:dyDescent="0.25">
      <c r="B14" s="78" t="s">
        <v>42</v>
      </c>
      <c r="C14" s="79" t="s">
        <v>44</v>
      </c>
      <c r="D14" s="80" t="s">
        <v>45</v>
      </c>
      <c r="E14" s="80" t="s">
        <v>290</v>
      </c>
      <c r="F14" s="81">
        <v>22</v>
      </c>
      <c r="G14" s="80" t="s">
        <v>291</v>
      </c>
      <c r="H14" s="81">
        <v>2201</v>
      </c>
      <c r="I14" s="85">
        <v>2022520010153</v>
      </c>
      <c r="J14" s="88" t="s">
        <v>58</v>
      </c>
      <c r="K14" s="92">
        <v>255290777681.78</v>
      </c>
      <c r="L14" s="85">
        <v>1</v>
      </c>
      <c r="M14" s="154"/>
      <c r="N14" s="93"/>
      <c r="O14" s="93">
        <v>253578244305.22</v>
      </c>
      <c r="P14" s="93"/>
      <c r="Q14" s="93"/>
      <c r="R14" s="93"/>
      <c r="S14" s="93">
        <v>400000000</v>
      </c>
      <c r="T14" s="93"/>
      <c r="U14" s="93"/>
      <c r="V14" s="87">
        <f t="shared" si="0"/>
        <v>253978244305.22</v>
      </c>
      <c r="W14" s="93">
        <v>1051966221.36</v>
      </c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>
        <v>260567155.19999999</v>
      </c>
      <c r="AL14" s="93"/>
      <c r="AM14" s="93"/>
      <c r="AN14" s="93"/>
      <c r="AO14" s="86">
        <f t="shared" si="1"/>
        <v>1312533376.5599999</v>
      </c>
      <c r="AP14" s="93"/>
      <c r="AQ14" s="86">
        <f t="shared" si="2"/>
        <v>0</v>
      </c>
      <c r="AR14" s="86">
        <f t="shared" si="3"/>
        <v>255290777681.78</v>
      </c>
    </row>
    <row r="15" spans="1:44" s="77" customFormat="1" ht="60" customHeight="1" x14ac:dyDescent="0.25">
      <c r="B15" s="78" t="s">
        <v>42</v>
      </c>
      <c r="C15" s="79" t="s">
        <v>44</v>
      </c>
      <c r="D15" s="80" t="s">
        <v>45</v>
      </c>
      <c r="E15" s="80" t="s">
        <v>290</v>
      </c>
      <c r="F15" s="81">
        <v>22</v>
      </c>
      <c r="G15" s="80" t="s">
        <v>291</v>
      </c>
      <c r="H15" s="81">
        <v>2201</v>
      </c>
      <c r="I15" s="85" t="s">
        <v>59</v>
      </c>
      <c r="J15" s="88" t="s">
        <v>60</v>
      </c>
      <c r="K15" s="92">
        <v>20000000</v>
      </c>
      <c r="L15" s="85">
        <v>1</v>
      </c>
      <c r="M15" s="154"/>
      <c r="N15" s="93"/>
      <c r="O15" s="93"/>
      <c r="P15" s="93"/>
      <c r="Q15" s="93"/>
      <c r="R15" s="93"/>
      <c r="S15" s="93"/>
      <c r="T15" s="93"/>
      <c r="U15" s="93"/>
      <c r="V15" s="87">
        <f t="shared" si="0"/>
        <v>0</v>
      </c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>
        <v>20000000</v>
      </c>
      <c r="AL15" s="93"/>
      <c r="AM15" s="93"/>
      <c r="AN15" s="93"/>
      <c r="AO15" s="86">
        <f t="shared" si="1"/>
        <v>20000000</v>
      </c>
      <c r="AP15" s="93"/>
      <c r="AQ15" s="86">
        <f t="shared" si="2"/>
        <v>0</v>
      </c>
      <c r="AR15" s="86">
        <f t="shared" si="3"/>
        <v>20000000</v>
      </c>
    </row>
    <row r="16" spans="1:44" s="77" customFormat="1" ht="60" customHeight="1" x14ac:dyDescent="0.25">
      <c r="B16" s="78" t="s">
        <v>42</v>
      </c>
      <c r="C16" s="79" t="s">
        <v>44</v>
      </c>
      <c r="D16" s="80" t="s">
        <v>45</v>
      </c>
      <c r="E16" s="80" t="s">
        <v>290</v>
      </c>
      <c r="F16" s="81">
        <v>22</v>
      </c>
      <c r="G16" s="80" t="s">
        <v>291</v>
      </c>
      <c r="H16" s="81">
        <v>2201</v>
      </c>
      <c r="I16" s="85" t="s">
        <v>61</v>
      </c>
      <c r="J16" s="88" t="s">
        <v>62</v>
      </c>
      <c r="K16" s="92">
        <v>200000000</v>
      </c>
      <c r="L16" s="85">
        <v>1</v>
      </c>
      <c r="M16" s="154"/>
      <c r="N16" s="93"/>
      <c r="O16" s="93"/>
      <c r="P16" s="93"/>
      <c r="Q16" s="93"/>
      <c r="R16" s="93"/>
      <c r="S16" s="93"/>
      <c r="T16" s="93"/>
      <c r="U16" s="93"/>
      <c r="V16" s="87">
        <f t="shared" si="0"/>
        <v>0</v>
      </c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>
        <v>200000000</v>
      </c>
      <c r="AL16" s="93"/>
      <c r="AM16" s="93"/>
      <c r="AN16" s="93"/>
      <c r="AO16" s="86">
        <f t="shared" si="1"/>
        <v>200000000</v>
      </c>
      <c r="AP16" s="93"/>
      <c r="AQ16" s="86">
        <f t="shared" si="2"/>
        <v>0</v>
      </c>
      <c r="AR16" s="86">
        <f t="shared" si="3"/>
        <v>200000000</v>
      </c>
    </row>
    <row r="17" spans="2:44" s="77" customFormat="1" ht="60" customHeight="1" x14ac:dyDescent="0.25">
      <c r="B17" s="78" t="s">
        <v>42</v>
      </c>
      <c r="C17" s="79" t="s">
        <v>44</v>
      </c>
      <c r="D17" s="80" t="s">
        <v>45</v>
      </c>
      <c r="E17" s="80" t="s">
        <v>290</v>
      </c>
      <c r="F17" s="81">
        <v>22</v>
      </c>
      <c r="G17" s="80" t="s">
        <v>291</v>
      </c>
      <c r="H17" s="81">
        <v>2201</v>
      </c>
      <c r="I17" s="85" t="s">
        <v>63</v>
      </c>
      <c r="J17" s="88" t="s">
        <v>64</v>
      </c>
      <c r="K17" s="92">
        <v>117700000</v>
      </c>
      <c r="L17" s="85">
        <v>2</v>
      </c>
      <c r="M17" s="154"/>
      <c r="N17" s="93"/>
      <c r="O17" s="93"/>
      <c r="P17" s="93"/>
      <c r="Q17" s="93"/>
      <c r="R17" s="93"/>
      <c r="S17" s="93"/>
      <c r="T17" s="93"/>
      <c r="U17" s="93"/>
      <c r="V17" s="87">
        <f t="shared" si="0"/>
        <v>0</v>
      </c>
      <c r="W17" s="93"/>
      <c r="X17" s="91">
        <v>103399038.45999999</v>
      </c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>
        <v>14300961.539999999</v>
      </c>
      <c r="AL17" s="93"/>
      <c r="AM17" s="93"/>
      <c r="AN17" s="93"/>
      <c r="AO17" s="86">
        <f t="shared" si="1"/>
        <v>117700000</v>
      </c>
      <c r="AP17" s="93"/>
      <c r="AQ17" s="86">
        <f t="shared" si="2"/>
        <v>0</v>
      </c>
      <c r="AR17" s="86">
        <f t="shared" si="3"/>
        <v>117700000</v>
      </c>
    </row>
    <row r="18" spans="2:44" s="77" customFormat="1" ht="60" customHeight="1" x14ac:dyDescent="0.2">
      <c r="B18" s="78" t="s">
        <v>42</v>
      </c>
      <c r="C18" s="79" t="s">
        <v>44</v>
      </c>
      <c r="D18" s="80" t="s">
        <v>45</v>
      </c>
      <c r="E18" s="80" t="s">
        <v>290</v>
      </c>
      <c r="F18" s="81">
        <v>22</v>
      </c>
      <c r="G18" s="80" t="s">
        <v>291</v>
      </c>
      <c r="H18" s="81">
        <v>2201</v>
      </c>
      <c r="I18" s="82" t="s">
        <v>65</v>
      </c>
      <c r="J18" s="83" t="s">
        <v>66</v>
      </c>
      <c r="K18" s="84">
        <v>20000000</v>
      </c>
      <c r="L18" s="85">
        <v>1</v>
      </c>
      <c r="M18" s="154"/>
      <c r="N18" s="91"/>
      <c r="O18" s="91"/>
      <c r="P18" s="91"/>
      <c r="Q18" s="91"/>
      <c r="R18" s="91"/>
      <c r="S18" s="91"/>
      <c r="T18" s="91"/>
      <c r="U18" s="91"/>
      <c r="V18" s="87">
        <f t="shared" si="0"/>
        <v>0</v>
      </c>
      <c r="W18" s="91"/>
      <c r="X18" s="91"/>
      <c r="Y18" s="91"/>
      <c r="Z18" s="91"/>
      <c r="AA18" s="91"/>
      <c r="AB18" s="91"/>
      <c r="AC18" s="91"/>
      <c r="AD18" s="91"/>
      <c r="AE18" s="91"/>
      <c r="AF18" s="91">
        <v>20000000</v>
      </c>
      <c r="AG18" s="91"/>
      <c r="AH18" s="91"/>
      <c r="AI18" s="91"/>
      <c r="AJ18" s="91"/>
      <c r="AK18" s="91"/>
      <c r="AL18" s="91"/>
      <c r="AM18" s="91"/>
      <c r="AN18" s="91"/>
      <c r="AO18" s="86">
        <f t="shared" si="1"/>
        <v>20000000</v>
      </c>
      <c r="AP18" s="91"/>
      <c r="AQ18" s="86">
        <f t="shared" si="2"/>
        <v>0</v>
      </c>
      <c r="AR18" s="86">
        <f t="shared" si="3"/>
        <v>20000000</v>
      </c>
    </row>
    <row r="19" spans="2:44" s="77" customFormat="1" ht="60" customHeight="1" x14ac:dyDescent="0.25">
      <c r="B19" s="78" t="s">
        <v>42</v>
      </c>
      <c r="C19" s="79" t="s">
        <v>44</v>
      </c>
      <c r="D19" s="80" t="s">
        <v>45</v>
      </c>
      <c r="E19" s="80" t="s">
        <v>290</v>
      </c>
      <c r="F19" s="81">
        <v>22</v>
      </c>
      <c r="G19" s="80" t="s">
        <v>291</v>
      </c>
      <c r="H19" s="81">
        <v>2201</v>
      </c>
      <c r="I19" s="85" t="s">
        <v>67</v>
      </c>
      <c r="J19" s="88" t="s">
        <v>68</v>
      </c>
      <c r="K19" s="92">
        <v>590677129</v>
      </c>
      <c r="L19" s="85">
        <v>1</v>
      </c>
      <c r="M19" s="154"/>
      <c r="N19" s="90"/>
      <c r="O19" s="90"/>
      <c r="P19" s="90"/>
      <c r="Q19" s="90"/>
      <c r="R19" s="90"/>
      <c r="S19" s="90"/>
      <c r="T19" s="90"/>
      <c r="U19" s="90"/>
      <c r="V19" s="87">
        <f t="shared" si="0"/>
        <v>0</v>
      </c>
      <c r="W19" s="90"/>
      <c r="X19" s="90"/>
      <c r="Y19" s="90">
        <v>430224002</v>
      </c>
      <c r="Z19" s="90"/>
      <c r="AA19" s="90"/>
      <c r="AB19" s="90"/>
      <c r="AC19" s="90"/>
      <c r="AD19" s="90"/>
      <c r="AE19" s="90"/>
      <c r="AF19" s="90">
        <v>160453127</v>
      </c>
      <c r="AG19" s="90"/>
      <c r="AH19" s="90"/>
      <c r="AI19" s="90"/>
      <c r="AJ19" s="90"/>
      <c r="AK19" s="90"/>
      <c r="AL19" s="90"/>
      <c r="AM19" s="90"/>
      <c r="AN19" s="90"/>
      <c r="AO19" s="86">
        <f t="shared" si="1"/>
        <v>590677129</v>
      </c>
      <c r="AP19" s="90"/>
      <c r="AQ19" s="86">
        <f t="shared" si="2"/>
        <v>0</v>
      </c>
      <c r="AR19" s="86">
        <f t="shared" si="3"/>
        <v>590677129</v>
      </c>
    </row>
    <row r="20" spans="2:44" s="77" customFormat="1" ht="81" customHeight="1" x14ac:dyDescent="0.25">
      <c r="B20" s="78" t="s">
        <v>42</v>
      </c>
      <c r="C20" s="79" t="s">
        <v>44</v>
      </c>
      <c r="D20" s="80" t="s">
        <v>45</v>
      </c>
      <c r="E20" s="80" t="s">
        <v>290</v>
      </c>
      <c r="F20" s="81">
        <v>22</v>
      </c>
      <c r="G20" s="80" t="s">
        <v>291</v>
      </c>
      <c r="H20" s="81">
        <v>2201</v>
      </c>
      <c r="I20" s="85" t="s">
        <v>69</v>
      </c>
      <c r="J20" s="88" t="s">
        <v>70</v>
      </c>
      <c r="K20" s="92">
        <v>1452000000</v>
      </c>
      <c r="L20" s="85">
        <v>1</v>
      </c>
      <c r="M20" s="154"/>
      <c r="N20" s="90"/>
      <c r="O20" s="90">
        <v>1452000000</v>
      </c>
      <c r="P20" s="90"/>
      <c r="Q20" s="90"/>
      <c r="R20" s="90"/>
      <c r="S20" s="90"/>
      <c r="T20" s="90"/>
      <c r="U20" s="90"/>
      <c r="V20" s="87">
        <f t="shared" si="0"/>
        <v>1452000000</v>
      </c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86">
        <f t="shared" si="1"/>
        <v>0</v>
      </c>
      <c r="AP20" s="90"/>
      <c r="AQ20" s="86">
        <f t="shared" si="2"/>
        <v>0</v>
      </c>
      <c r="AR20" s="86">
        <f t="shared" si="3"/>
        <v>1452000000</v>
      </c>
    </row>
    <row r="21" spans="2:44" s="77" customFormat="1" ht="67.5" customHeight="1" x14ac:dyDescent="0.25">
      <c r="B21" s="78" t="s">
        <v>42</v>
      </c>
      <c r="C21" s="79" t="s">
        <v>44</v>
      </c>
      <c r="D21" s="80" t="s">
        <v>45</v>
      </c>
      <c r="E21" s="80" t="s">
        <v>290</v>
      </c>
      <c r="F21" s="81">
        <v>22</v>
      </c>
      <c r="G21" s="80" t="s">
        <v>291</v>
      </c>
      <c r="H21" s="81">
        <v>2201</v>
      </c>
      <c r="I21" s="85" t="s">
        <v>71</v>
      </c>
      <c r="J21" s="88" t="s">
        <v>72</v>
      </c>
      <c r="K21" s="92">
        <v>1475728000</v>
      </c>
      <c r="L21" s="85">
        <v>1</v>
      </c>
      <c r="M21" s="154"/>
      <c r="N21" s="90"/>
      <c r="O21" s="90"/>
      <c r="P21" s="90"/>
      <c r="Q21" s="90"/>
      <c r="R21" s="90"/>
      <c r="S21" s="90"/>
      <c r="T21" s="90"/>
      <c r="U21" s="90"/>
      <c r="V21" s="87">
        <f t="shared" si="0"/>
        <v>0</v>
      </c>
      <c r="W21" s="90"/>
      <c r="X21" s="90"/>
      <c r="Y21" s="90"/>
      <c r="Z21" s="90"/>
      <c r="AA21" s="90"/>
      <c r="AB21" s="90"/>
      <c r="AC21" s="90"/>
      <c r="AD21" s="90"/>
      <c r="AE21" s="90"/>
      <c r="AF21" s="90">
        <v>5000000</v>
      </c>
      <c r="AG21" s="90"/>
      <c r="AH21" s="90"/>
      <c r="AI21" s="90"/>
      <c r="AJ21" s="90"/>
      <c r="AK21" s="90">
        <v>1470728000</v>
      </c>
      <c r="AL21" s="90"/>
      <c r="AM21" s="90"/>
      <c r="AN21" s="90"/>
      <c r="AO21" s="86">
        <f t="shared" si="1"/>
        <v>1475728000</v>
      </c>
      <c r="AP21" s="90"/>
      <c r="AQ21" s="86">
        <f t="shared" si="2"/>
        <v>0</v>
      </c>
      <c r="AR21" s="86">
        <f t="shared" si="3"/>
        <v>1475728000</v>
      </c>
    </row>
    <row r="22" spans="2:44" s="77" customFormat="1" ht="60" customHeight="1" x14ac:dyDescent="0.25">
      <c r="B22" s="78" t="s">
        <v>42</v>
      </c>
      <c r="C22" s="79" t="s">
        <v>44</v>
      </c>
      <c r="D22" s="80" t="s">
        <v>45</v>
      </c>
      <c r="E22" s="80" t="s">
        <v>290</v>
      </c>
      <c r="F22" s="81">
        <v>22</v>
      </c>
      <c r="G22" s="80" t="s">
        <v>291</v>
      </c>
      <c r="H22" s="81">
        <v>2201</v>
      </c>
      <c r="I22" s="85" t="s">
        <v>73</v>
      </c>
      <c r="J22" s="88" t="s">
        <v>74</v>
      </c>
      <c r="K22" s="92">
        <v>761698610</v>
      </c>
      <c r="L22" s="85">
        <v>1</v>
      </c>
      <c r="M22" s="155"/>
      <c r="N22" s="90"/>
      <c r="O22" s="90">
        <v>721698610</v>
      </c>
      <c r="P22" s="90"/>
      <c r="Q22" s="90"/>
      <c r="R22" s="90"/>
      <c r="S22" s="90"/>
      <c r="T22" s="90"/>
      <c r="U22" s="90"/>
      <c r="V22" s="87">
        <f t="shared" si="0"/>
        <v>721698610</v>
      </c>
      <c r="W22" s="90"/>
      <c r="X22" s="90"/>
      <c r="Y22" s="90"/>
      <c r="Z22" s="90"/>
      <c r="AA22" s="90"/>
      <c r="AB22" s="90"/>
      <c r="AC22" s="90"/>
      <c r="AD22" s="90"/>
      <c r="AE22" s="90"/>
      <c r="AF22" s="90">
        <v>40000000</v>
      </c>
      <c r="AG22" s="90"/>
      <c r="AH22" s="90"/>
      <c r="AI22" s="90"/>
      <c r="AJ22" s="90"/>
      <c r="AK22" s="90"/>
      <c r="AL22" s="90"/>
      <c r="AM22" s="90"/>
      <c r="AN22" s="90"/>
      <c r="AO22" s="86">
        <f t="shared" si="1"/>
        <v>40000000</v>
      </c>
      <c r="AP22" s="90"/>
      <c r="AQ22" s="86">
        <f t="shared" si="2"/>
        <v>0</v>
      </c>
      <c r="AR22" s="86">
        <f t="shared" si="3"/>
        <v>761698610</v>
      </c>
    </row>
    <row r="23" spans="2:44" s="95" customFormat="1" ht="60" customHeight="1" x14ac:dyDescent="0.25">
      <c r="B23" s="96" t="s">
        <v>42</v>
      </c>
      <c r="C23" s="97" t="s">
        <v>75</v>
      </c>
      <c r="D23" s="94" t="s">
        <v>76</v>
      </c>
      <c r="E23" s="94" t="s">
        <v>292</v>
      </c>
      <c r="F23" s="98">
        <v>19</v>
      </c>
      <c r="G23" s="94" t="s">
        <v>293</v>
      </c>
      <c r="H23" s="98">
        <v>1905</v>
      </c>
      <c r="I23" s="99">
        <v>2022520010011</v>
      </c>
      <c r="J23" s="100" t="s">
        <v>77</v>
      </c>
      <c r="K23" s="101">
        <v>609776435.28999996</v>
      </c>
      <c r="L23" s="99">
        <v>1</v>
      </c>
      <c r="M23" s="156">
        <f>SUM(AR23:AR37)</f>
        <v>315554332113.02997</v>
      </c>
      <c r="N23" s="102"/>
      <c r="O23" s="102"/>
      <c r="P23" s="102"/>
      <c r="Q23" s="102"/>
      <c r="R23" s="102"/>
      <c r="S23" s="102"/>
      <c r="T23" s="102"/>
      <c r="U23" s="102"/>
      <c r="V23" s="103">
        <f>SUM(N23:U23)</f>
        <v>0</v>
      </c>
      <c r="W23" s="102"/>
      <c r="X23" s="102"/>
      <c r="Y23" s="102"/>
      <c r="Z23" s="102"/>
      <c r="AA23" s="102"/>
      <c r="AB23" s="102"/>
      <c r="AC23" s="102"/>
      <c r="AD23" s="102"/>
      <c r="AE23" s="102"/>
      <c r="AF23" s="102">
        <v>345760000</v>
      </c>
      <c r="AG23" s="102"/>
      <c r="AH23" s="102"/>
      <c r="AI23" s="102"/>
      <c r="AJ23" s="102"/>
      <c r="AK23" s="102">
        <v>264016435.28999999</v>
      </c>
      <c r="AL23" s="102"/>
      <c r="AM23" s="102"/>
      <c r="AN23" s="102"/>
      <c r="AO23" s="104">
        <f t="shared" si="1"/>
        <v>609776435.28999996</v>
      </c>
      <c r="AP23" s="102"/>
      <c r="AQ23" s="104">
        <f t="shared" si="2"/>
        <v>0</v>
      </c>
      <c r="AR23" s="104">
        <f t="shared" si="3"/>
        <v>609776435.28999996</v>
      </c>
    </row>
    <row r="24" spans="2:44" s="95" customFormat="1" ht="60" customHeight="1" x14ac:dyDescent="0.25">
      <c r="B24" s="96" t="s">
        <v>42</v>
      </c>
      <c r="C24" s="97" t="s">
        <v>75</v>
      </c>
      <c r="D24" s="94" t="s">
        <v>76</v>
      </c>
      <c r="E24" s="94" t="s">
        <v>292</v>
      </c>
      <c r="F24" s="98">
        <v>19</v>
      </c>
      <c r="G24" s="94" t="s">
        <v>294</v>
      </c>
      <c r="H24" s="98">
        <v>1903</v>
      </c>
      <c r="I24" s="99">
        <v>2022520010041</v>
      </c>
      <c r="J24" s="100" t="s">
        <v>78</v>
      </c>
      <c r="K24" s="101">
        <v>420600000</v>
      </c>
      <c r="L24" s="99">
        <v>3</v>
      </c>
      <c r="M24" s="157"/>
      <c r="N24" s="102"/>
      <c r="O24" s="102"/>
      <c r="P24" s="102"/>
      <c r="Q24" s="102"/>
      <c r="R24" s="102"/>
      <c r="S24" s="102"/>
      <c r="T24" s="102"/>
      <c r="U24" s="102"/>
      <c r="V24" s="103">
        <f t="shared" si="0"/>
        <v>0</v>
      </c>
      <c r="W24" s="102">
        <v>420600000</v>
      </c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4">
        <f t="shared" si="1"/>
        <v>420600000</v>
      </c>
      <c r="AP24" s="102"/>
      <c r="AQ24" s="104">
        <f t="shared" si="2"/>
        <v>0</v>
      </c>
      <c r="AR24" s="104">
        <f t="shared" si="3"/>
        <v>420600000</v>
      </c>
    </row>
    <row r="25" spans="2:44" s="95" customFormat="1" ht="60" customHeight="1" x14ac:dyDescent="0.25">
      <c r="B25" s="96" t="s">
        <v>42</v>
      </c>
      <c r="C25" s="97" t="s">
        <v>75</v>
      </c>
      <c r="D25" s="94" t="s">
        <v>76</v>
      </c>
      <c r="E25" s="94" t="s">
        <v>292</v>
      </c>
      <c r="F25" s="98">
        <v>19</v>
      </c>
      <c r="G25" s="94" t="s">
        <v>294</v>
      </c>
      <c r="H25" s="98">
        <v>1903</v>
      </c>
      <c r="I25" s="99">
        <v>2022520010074</v>
      </c>
      <c r="J25" s="100" t="s">
        <v>79</v>
      </c>
      <c r="K25" s="101">
        <v>1921459017.6900001</v>
      </c>
      <c r="L25" s="99">
        <v>15</v>
      </c>
      <c r="M25" s="157"/>
      <c r="N25" s="102">
        <v>1459366999.9999998</v>
      </c>
      <c r="O25" s="102"/>
      <c r="P25" s="102"/>
      <c r="Q25" s="102"/>
      <c r="R25" s="102"/>
      <c r="S25" s="102"/>
      <c r="T25" s="102"/>
      <c r="U25" s="102"/>
      <c r="V25" s="103">
        <f t="shared" si="0"/>
        <v>1459366999.9999998</v>
      </c>
      <c r="W25" s="102">
        <v>224644319.38999999</v>
      </c>
      <c r="X25" s="102"/>
      <c r="Y25" s="102">
        <v>1000000</v>
      </c>
      <c r="Z25" s="102"/>
      <c r="AA25" s="102"/>
      <c r="AB25" s="102"/>
      <c r="AC25" s="102"/>
      <c r="AD25" s="102"/>
      <c r="AE25" s="102"/>
      <c r="AF25" s="102">
        <v>186447698.29999995</v>
      </c>
      <c r="AG25" s="102"/>
      <c r="AH25" s="102"/>
      <c r="AI25" s="102"/>
      <c r="AJ25" s="102"/>
      <c r="AK25" s="102">
        <v>50000000</v>
      </c>
      <c r="AL25" s="102"/>
      <c r="AM25" s="102"/>
      <c r="AN25" s="102"/>
      <c r="AO25" s="104">
        <f t="shared" si="1"/>
        <v>462092017.68999994</v>
      </c>
      <c r="AP25" s="102"/>
      <c r="AQ25" s="104">
        <f t="shared" si="2"/>
        <v>0</v>
      </c>
      <c r="AR25" s="104">
        <f t="shared" si="3"/>
        <v>1921459017.6899996</v>
      </c>
    </row>
    <row r="26" spans="2:44" s="95" customFormat="1" ht="60" customHeight="1" x14ac:dyDescent="0.25">
      <c r="B26" s="96" t="s">
        <v>42</v>
      </c>
      <c r="C26" s="97" t="s">
        <v>75</v>
      </c>
      <c r="D26" s="94" t="s">
        <v>76</v>
      </c>
      <c r="E26" s="94" t="s">
        <v>292</v>
      </c>
      <c r="F26" s="98">
        <v>19</v>
      </c>
      <c r="G26" s="94" t="s">
        <v>293</v>
      </c>
      <c r="H26" s="98">
        <v>1905</v>
      </c>
      <c r="I26" s="99">
        <v>2022520010076</v>
      </c>
      <c r="J26" s="100" t="s">
        <v>80</v>
      </c>
      <c r="K26" s="101">
        <v>881450000</v>
      </c>
      <c r="L26" s="99">
        <v>7</v>
      </c>
      <c r="M26" s="157"/>
      <c r="N26" s="102"/>
      <c r="O26" s="102"/>
      <c r="P26" s="102"/>
      <c r="Q26" s="102"/>
      <c r="R26" s="102"/>
      <c r="S26" s="102"/>
      <c r="T26" s="102"/>
      <c r="U26" s="102"/>
      <c r="V26" s="103">
        <f t="shared" si="0"/>
        <v>0</v>
      </c>
      <c r="W26" s="102">
        <v>866049999.99999988</v>
      </c>
      <c r="X26" s="102"/>
      <c r="Y26" s="102">
        <v>5000000</v>
      </c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>
        <v>10400000</v>
      </c>
      <c r="AL26" s="102"/>
      <c r="AM26" s="102"/>
      <c r="AN26" s="102"/>
      <c r="AO26" s="104">
        <f t="shared" si="1"/>
        <v>881449999.99999988</v>
      </c>
      <c r="AP26" s="102"/>
      <c r="AQ26" s="104">
        <f t="shared" si="2"/>
        <v>0</v>
      </c>
      <c r="AR26" s="104">
        <f t="shared" si="3"/>
        <v>881449999.99999988</v>
      </c>
    </row>
    <row r="27" spans="2:44" s="95" customFormat="1" ht="60" customHeight="1" x14ac:dyDescent="0.2">
      <c r="B27" s="96" t="s">
        <v>42</v>
      </c>
      <c r="C27" s="97" t="s">
        <v>75</v>
      </c>
      <c r="D27" s="94" t="s">
        <v>76</v>
      </c>
      <c r="E27" s="94" t="s">
        <v>292</v>
      </c>
      <c r="F27" s="98">
        <v>19</v>
      </c>
      <c r="G27" s="94" t="s">
        <v>293</v>
      </c>
      <c r="H27" s="98">
        <v>1905</v>
      </c>
      <c r="I27" s="99">
        <v>2022520010084</v>
      </c>
      <c r="J27" s="105" t="s">
        <v>81</v>
      </c>
      <c r="K27" s="106">
        <v>400300000</v>
      </c>
      <c r="L27" s="99">
        <v>2</v>
      </c>
      <c r="M27" s="157"/>
      <c r="N27" s="107">
        <v>179000000</v>
      </c>
      <c r="O27" s="107"/>
      <c r="P27" s="107"/>
      <c r="Q27" s="107"/>
      <c r="R27" s="107"/>
      <c r="S27" s="107"/>
      <c r="T27" s="107"/>
      <c r="U27" s="107"/>
      <c r="V27" s="103">
        <f t="shared" si="0"/>
        <v>179000000</v>
      </c>
      <c r="W27" s="107">
        <v>221300000</v>
      </c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4">
        <f t="shared" si="1"/>
        <v>221300000</v>
      </c>
      <c r="AP27" s="107"/>
      <c r="AQ27" s="104">
        <f t="shared" si="2"/>
        <v>0</v>
      </c>
      <c r="AR27" s="104">
        <f t="shared" si="3"/>
        <v>400300000</v>
      </c>
    </row>
    <row r="28" spans="2:44" s="95" customFormat="1" ht="60" customHeight="1" x14ac:dyDescent="0.25">
      <c r="B28" s="96" t="s">
        <v>42</v>
      </c>
      <c r="C28" s="97" t="s">
        <v>75</v>
      </c>
      <c r="D28" s="94" t="s">
        <v>76</v>
      </c>
      <c r="E28" s="94" t="s">
        <v>292</v>
      </c>
      <c r="F28" s="98">
        <v>19</v>
      </c>
      <c r="G28" s="94" t="s">
        <v>293</v>
      </c>
      <c r="H28" s="98">
        <v>1905</v>
      </c>
      <c r="I28" s="99">
        <v>2022520010090</v>
      </c>
      <c r="J28" s="100" t="s">
        <v>82</v>
      </c>
      <c r="K28" s="101">
        <v>569500000</v>
      </c>
      <c r="L28" s="99">
        <v>5</v>
      </c>
      <c r="M28" s="157"/>
      <c r="N28" s="102"/>
      <c r="O28" s="102"/>
      <c r="P28" s="102"/>
      <c r="Q28" s="102"/>
      <c r="R28" s="102"/>
      <c r="S28" s="102"/>
      <c r="T28" s="102"/>
      <c r="U28" s="102"/>
      <c r="V28" s="103">
        <f t="shared" si="0"/>
        <v>0</v>
      </c>
      <c r="W28" s="102">
        <v>569500000</v>
      </c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4">
        <f t="shared" si="1"/>
        <v>569500000</v>
      </c>
      <c r="AP28" s="102"/>
      <c r="AQ28" s="104">
        <f t="shared" si="2"/>
        <v>0</v>
      </c>
      <c r="AR28" s="104">
        <f t="shared" si="3"/>
        <v>569500000</v>
      </c>
    </row>
    <row r="29" spans="2:44" s="95" customFormat="1" ht="60" customHeight="1" x14ac:dyDescent="0.25">
      <c r="B29" s="96" t="s">
        <v>42</v>
      </c>
      <c r="C29" s="97" t="s">
        <v>75</v>
      </c>
      <c r="D29" s="94" t="s">
        <v>76</v>
      </c>
      <c r="E29" s="94" t="s">
        <v>292</v>
      </c>
      <c r="F29" s="98">
        <v>19</v>
      </c>
      <c r="G29" s="94" t="s">
        <v>293</v>
      </c>
      <c r="H29" s="98">
        <v>1905</v>
      </c>
      <c r="I29" s="99">
        <v>2022520010096</v>
      </c>
      <c r="J29" s="100" t="s">
        <v>83</v>
      </c>
      <c r="K29" s="101">
        <v>507250000</v>
      </c>
      <c r="L29" s="99">
        <v>4</v>
      </c>
      <c r="M29" s="157"/>
      <c r="N29" s="102">
        <v>346000000</v>
      </c>
      <c r="O29" s="102"/>
      <c r="P29" s="102"/>
      <c r="Q29" s="102"/>
      <c r="R29" s="102"/>
      <c r="S29" s="102"/>
      <c r="T29" s="102"/>
      <c r="U29" s="102"/>
      <c r="V29" s="103">
        <f t="shared" si="0"/>
        <v>346000000</v>
      </c>
      <c r="W29" s="102">
        <v>161250000</v>
      </c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4">
        <f t="shared" si="1"/>
        <v>161250000</v>
      </c>
      <c r="AP29" s="102"/>
      <c r="AQ29" s="104">
        <f t="shared" si="2"/>
        <v>0</v>
      </c>
      <c r="AR29" s="104">
        <f t="shared" si="3"/>
        <v>507250000</v>
      </c>
    </row>
    <row r="30" spans="2:44" s="95" customFormat="1" ht="60" customHeight="1" x14ac:dyDescent="0.25">
      <c r="B30" s="96" t="s">
        <v>42</v>
      </c>
      <c r="C30" s="97" t="s">
        <v>75</v>
      </c>
      <c r="D30" s="94" t="s">
        <v>76</v>
      </c>
      <c r="E30" s="94" t="s">
        <v>292</v>
      </c>
      <c r="F30" s="98">
        <v>19</v>
      </c>
      <c r="G30" s="94" t="s">
        <v>295</v>
      </c>
      <c r="H30" s="98">
        <v>1906</v>
      </c>
      <c r="I30" s="99">
        <v>2022520010104</v>
      </c>
      <c r="J30" s="100" t="s">
        <v>84</v>
      </c>
      <c r="K30" s="101">
        <v>307431702102.34998</v>
      </c>
      <c r="L30" s="99">
        <v>6</v>
      </c>
      <c r="M30" s="157"/>
      <c r="N30" s="102">
        <v>102348731000</v>
      </c>
      <c r="O30" s="102"/>
      <c r="P30" s="102"/>
      <c r="Q30" s="102"/>
      <c r="R30" s="102"/>
      <c r="S30" s="102">
        <v>648018000</v>
      </c>
      <c r="T30" s="102"/>
      <c r="U30" s="102"/>
      <c r="V30" s="103">
        <f t="shared" si="0"/>
        <v>102996749000</v>
      </c>
      <c r="W30" s="102">
        <v>1456172752.3499999</v>
      </c>
      <c r="X30" s="102">
        <v>10000000</v>
      </c>
      <c r="Y30" s="102">
        <v>1000000</v>
      </c>
      <c r="Z30" s="102"/>
      <c r="AA30" s="102"/>
      <c r="AB30" s="102"/>
      <c r="AC30" s="102">
        <v>191654579000</v>
      </c>
      <c r="AD30" s="102"/>
      <c r="AE30" s="102">
        <v>10613400000</v>
      </c>
      <c r="AF30" s="102"/>
      <c r="AG30" s="102"/>
      <c r="AH30" s="102"/>
      <c r="AI30" s="102"/>
      <c r="AJ30" s="102"/>
      <c r="AK30" s="102">
        <v>312506569.5</v>
      </c>
      <c r="AL30" s="102">
        <v>387294780.5</v>
      </c>
      <c r="AM30" s="102"/>
      <c r="AN30" s="102"/>
      <c r="AO30" s="104">
        <f t="shared" si="1"/>
        <v>204434953102.35001</v>
      </c>
      <c r="AP30" s="102"/>
      <c r="AQ30" s="104">
        <f t="shared" si="2"/>
        <v>0</v>
      </c>
      <c r="AR30" s="104">
        <f t="shared" si="3"/>
        <v>307431702102.34998</v>
      </c>
    </row>
    <row r="31" spans="2:44" s="95" customFormat="1" ht="60" customHeight="1" x14ac:dyDescent="0.2">
      <c r="B31" s="96" t="s">
        <v>42</v>
      </c>
      <c r="C31" s="97" t="s">
        <v>75</v>
      </c>
      <c r="D31" s="94" t="s">
        <v>76</v>
      </c>
      <c r="E31" s="94" t="s">
        <v>292</v>
      </c>
      <c r="F31" s="98">
        <v>19</v>
      </c>
      <c r="G31" s="94" t="s">
        <v>293</v>
      </c>
      <c r="H31" s="98">
        <v>1905</v>
      </c>
      <c r="I31" s="99">
        <v>2022520010108</v>
      </c>
      <c r="J31" s="105" t="s">
        <v>85</v>
      </c>
      <c r="K31" s="106">
        <v>394900000</v>
      </c>
      <c r="L31" s="99">
        <v>3</v>
      </c>
      <c r="M31" s="157"/>
      <c r="N31" s="107">
        <v>179000000</v>
      </c>
      <c r="O31" s="107"/>
      <c r="P31" s="107"/>
      <c r="Q31" s="107"/>
      <c r="R31" s="107"/>
      <c r="S31" s="107"/>
      <c r="T31" s="107"/>
      <c r="U31" s="107"/>
      <c r="V31" s="103">
        <f t="shared" si="0"/>
        <v>179000000</v>
      </c>
      <c r="W31" s="107">
        <v>215900000</v>
      </c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4">
        <f t="shared" si="1"/>
        <v>215900000</v>
      </c>
      <c r="AP31" s="107"/>
      <c r="AQ31" s="104">
        <f t="shared" si="2"/>
        <v>0</v>
      </c>
      <c r="AR31" s="104">
        <f t="shared" si="3"/>
        <v>394900000</v>
      </c>
    </row>
    <row r="32" spans="2:44" s="95" customFormat="1" ht="60" customHeight="1" x14ac:dyDescent="0.25">
      <c r="B32" s="96" t="s">
        <v>42</v>
      </c>
      <c r="C32" s="97" t="s">
        <v>75</v>
      </c>
      <c r="D32" s="94" t="s">
        <v>76</v>
      </c>
      <c r="E32" s="94" t="s">
        <v>292</v>
      </c>
      <c r="F32" s="98">
        <v>19</v>
      </c>
      <c r="G32" s="94" t="s">
        <v>293</v>
      </c>
      <c r="H32" s="98">
        <v>1905</v>
      </c>
      <c r="I32" s="99">
        <v>2022520010113</v>
      </c>
      <c r="J32" s="100" t="s">
        <v>86</v>
      </c>
      <c r="K32" s="101">
        <v>380750000</v>
      </c>
      <c r="L32" s="99">
        <v>8</v>
      </c>
      <c r="M32" s="157"/>
      <c r="N32" s="102">
        <v>197000000</v>
      </c>
      <c r="O32" s="102"/>
      <c r="P32" s="102"/>
      <c r="Q32" s="102"/>
      <c r="R32" s="102"/>
      <c r="S32" s="102"/>
      <c r="T32" s="102"/>
      <c r="U32" s="102"/>
      <c r="V32" s="103">
        <f t="shared" si="0"/>
        <v>197000000</v>
      </c>
      <c r="W32" s="102">
        <v>183750000</v>
      </c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4">
        <f t="shared" si="1"/>
        <v>183750000</v>
      </c>
      <c r="AP32" s="102"/>
      <c r="AQ32" s="104">
        <f t="shared" si="2"/>
        <v>0</v>
      </c>
      <c r="AR32" s="104">
        <f t="shared" si="3"/>
        <v>380750000</v>
      </c>
    </row>
    <row r="33" spans="2:44" s="95" customFormat="1" ht="60" customHeight="1" x14ac:dyDescent="0.25">
      <c r="B33" s="96" t="s">
        <v>42</v>
      </c>
      <c r="C33" s="97" t="s">
        <v>75</v>
      </c>
      <c r="D33" s="94" t="s">
        <v>76</v>
      </c>
      <c r="E33" s="94" t="s">
        <v>292</v>
      </c>
      <c r="F33" s="98">
        <v>19</v>
      </c>
      <c r="G33" s="94" t="s">
        <v>293</v>
      </c>
      <c r="H33" s="98">
        <v>1905</v>
      </c>
      <c r="I33" s="99">
        <v>2022520010116</v>
      </c>
      <c r="J33" s="100" t="s">
        <v>87</v>
      </c>
      <c r="K33" s="101">
        <v>276350000</v>
      </c>
      <c r="L33" s="99">
        <v>9</v>
      </c>
      <c r="M33" s="157"/>
      <c r="N33" s="102">
        <v>155000000</v>
      </c>
      <c r="O33" s="102"/>
      <c r="P33" s="102"/>
      <c r="Q33" s="102"/>
      <c r="R33" s="102"/>
      <c r="S33" s="102"/>
      <c r="T33" s="102"/>
      <c r="U33" s="102"/>
      <c r="V33" s="103">
        <f t="shared" si="0"/>
        <v>155000000</v>
      </c>
      <c r="W33" s="102">
        <v>121350000</v>
      </c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4">
        <f t="shared" si="1"/>
        <v>121350000</v>
      </c>
      <c r="AP33" s="102"/>
      <c r="AQ33" s="104">
        <f t="shared" si="2"/>
        <v>0</v>
      </c>
      <c r="AR33" s="104">
        <f t="shared" si="3"/>
        <v>276350000</v>
      </c>
    </row>
    <row r="34" spans="2:44" s="95" customFormat="1" ht="60" customHeight="1" x14ac:dyDescent="0.25">
      <c r="B34" s="96" t="s">
        <v>42</v>
      </c>
      <c r="C34" s="97" t="s">
        <v>75</v>
      </c>
      <c r="D34" s="94" t="s">
        <v>76</v>
      </c>
      <c r="E34" s="94" t="s">
        <v>292</v>
      </c>
      <c r="F34" s="98">
        <v>19</v>
      </c>
      <c r="G34" s="94" t="s">
        <v>293</v>
      </c>
      <c r="H34" s="98">
        <v>1905</v>
      </c>
      <c r="I34" s="99">
        <v>2022520010117</v>
      </c>
      <c r="J34" s="100" t="s">
        <v>88</v>
      </c>
      <c r="K34" s="101">
        <v>695244557</v>
      </c>
      <c r="L34" s="99">
        <v>5</v>
      </c>
      <c r="M34" s="157"/>
      <c r="N34" s="102">
        <v>92000000</v>
      </c>
      <c r="O34" s="102"/>
      <c r="P34" s="102"/>
      <c r="Q34" s="102"/>
      <c r="R34" s="102"/>
      <c r="S34" s="102"/>
      <c r="T34" s="102"/>
      <c r="U34" s="102"/>
      <c r="V34" s="103">
        <f t="shared" si="0"/>
        <v>92000000</v>
      </c>
      <c r="W34" s="102">
        <v>529399680.69999999</v>
      </c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>
        <v>2196563.79</v>
      </c>
      <c r="AL34" s="102">
        <v>71648313.209999993</v>
      </c>
      <c r="AM34" s="102"/>
      <c r="AN34" s="102"/>
      <c r="AO34" s="104">
        <f t="shared" si="1"/>
        <v>603244557.70000005</v>
      </c>
      <c r="AP34" s="102"/>
      <c r="AQ34" s="104">
        <f t="shared" si="2"/>
        <v>0</v>
      </c>
      <c r="AR34" s="104">
        <f t="shared" si="3"/>
        <v>695244557.70000005</v>
      </c>
    </row>
    <row r="35" spans="2:44" s="95" customFormat="1" ht="60" customHeight="1" x14ac:dyDescent="0.2">
      <c r="B35" s="96" t="s">
        <v>42</v>
      </c>
      <c r="C35" s="97" t="s">
        <v>75</v>
      </c>
      <c r="D35" s="94" t="s">
        <v>76</v>
      </c>
      <c r="E35" s="94" t="s">
        <v>292</v>
      </c>
      <c r="F35" s="98">
        <v>19</v>
      </c>
      <c r="G35" s="94" t="s">
        <v>293</v>
      </c>
      <c r="H35" s="98">
        <v>1905</v>
      </c>
      <c r="I35" s="99">
        <v>2022520010118</v>
      </c>
      <c r="J35" s="100" t="s">
        <v>89</v>
      </c>
      <c r="K35" s="106">
        <v>578000000</v>
      </c>
      <c r="L35" s="99">
        <v>8</v>
      </c>
      <c r="M35" s="157"/>
      <c r="N35" s="104">
        <v>401000000</v>
      </c>
      <c r="O35" s="104"/>
      <c r="P35" s="104"/>
      <c r="Q35" s="104"/>
      <c r="R35" s="104"/>
      <c r="S35" s="104"/>
      <c r="T35" s="104"/>
      <c r="U35" s="104"/>
      <c r="V35" s="103">
        <f t="shared" si="0"/>
        <v>401000000</v>
      </c>
      <c r="W35" s="104">
        <v>177000000</v>
      </c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>
        <f t="shared" si="1"/>
        <v>177000000</v>
      </c>
      <c r="AP35" s="104"/>
      <c r="AQ35" s="104">
        <f t="shared" si="2"/>
        <v>0</v>
      </c>
      <c r="AR35" s="104">
        <f t="shared" si="3"/>
        <v>578000000</v>
      </c>
    </row>
    <row r="36" spans="2:44" s="95" customFormat="1" ht="60" customHeight="1" x14ac:dyDescent="0.2">
      <c r="B36" s="96" t="s">
        <v>42</v>
      </c>
      <c r="C36" s="97" t="s">
        <v>75</v>
      </c>
      <c r="D36" s="94" t="s">
        <v>76</v>
      </c>
      <c r="E36" s="94" t="s">
        <v>292</v>
      </c>
      <c r="F36" s="98">
        <v>19</v>
      </c>
      <c r="G36" s="94" t="s">
        <v>293</v>
      </c>
      <c r="H36" s="98">
        <v>1905</v>
      </c>
      <c r="I36" s="99">
        <v>2022520010121</v>
      </c>
      <c r="J36" s="100" t="s">
        <v>90</v>
      </c>
      <c r="K36" s="108">
        <v>303550000</v>
      </c>
      <c r="L36" s="99">
        <v>4</v>
      </c>
      <c r="M36" s="157"/>
      <c r="N36" s="104"/>
      <c r="O36" s="104"/>
      <c r="P36" s="104"/>
      <c r="Q36" s="104"/>
      <c r="R36" s="104"/>
      <c r="S36" s="104"/>
      <c r="T36" s="104"/>
      <c r="U36" s="104"/>
      <c r="V36" s="103">
        <f t="shared" si="0"/>
        <v>0</v>
      </c>
      <c r="W36" s="104">
        <v>303550000</v>
      </c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>
        <f t="shared" si="1"/>
        <v>303550000</v>
      </c>
      <c r="AP36" s="104"/>
      <c r="AQ36" s="104">
        <f t="shared" si="2"/>
        <v>0</v>
      </c>
      <c r="AR36" s="104">
        <f t="shared" si="3"/>
        <v>303550000</v>
      </c>
    </row>
    <row r="37" spans="2:44" s="95" customFormat="1" ht="60" customHeight="1" x14ac:dyDescent="0.25">
      <c r="B37" s="96" t="s">
        <v>42</v>
      </c>
      <c r="C37" s="97" t="s">
        <v>75</v>
      </c>
      <c r="D37" s="94" t="s">
        <v>76</v>
      </c>
      <c r="E37" s="94" t="s">
        <v>292</v>
      </c>
      <c r="F37" s="98">
        <v>19</v>
      </c>
      <c r="G37" s="94" t="s">
        <v>293</v>
      </c>
      <c r="H37" s="98">
        <v>1905</v>
      </c>
      <c r="I37" s="99">
        <v>2022520010127</v>
      </c>
      <c r="J37" s="100" t="s">
        <v>91</v>
      </c>
      <c r="K37" s="109">
        <v>183500000</v>
      </c>
      <c r="L37" s="99">
        <v>3</v>
      </c>
      <c r="M37" s="158"/>
      <c r="N37" s="102">
        <v>131000000</v>
      </c>
      <c r="O37" s="102"/>
      <c r="P37" s="102"/>
      <c r="Q37" s="102"/>
      <c r="R37" s="102"/>
      <c r="S37" s="102"/>
      <c r="T37" s="102"/>
      <c r="U37" s="102"/>
      <c r="V37" s="103">
        <f t="shared" si="0"/>
        <v>131000000</v>
      </c>
      <c r="W37" s="102">
        <v>52500000</v>
      </c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4">
        <f t="shared" si="1"/>
        <v>52500000</v>
      </c>
      <c r="AP37" s="102"/>
      <c r="AQ37" s="104">
        <f t="shared" si="2"/>
        <v>0</v>
      </c>
      <c r="AR37" s="104">
        <f t="shared" si="3"/>
        <v>183500000</v>
      </c>
    </row>
    <row r="38" spans="2:44" s="77" customFormat="1" ht="60" customHeight="1" x14ac:dyDescent="0.25">
      <c r="B38" s="78" t="s">
        <v>42</v>
      </c>
      <c r="C38" s="123" t="s">
        <v>92</v>
      </c>
      <c r="D38" s="80" t="s">
        <v>93</v>
      </c>
      <c r="E38" s="80" t="s">
        <v>296</v>
      </c>
      <c r="F38" s="81">
        <v>41</v>
      </c>
      <c r="G38" s="80" t="s">
        <v>297</v>
      </c>
      <c r="H38" s="81">
        <v>4102</v>
      </c>
      <c r="I38" s="85">
        <v>2022520010019</v>
      </c>
      <c r="J38" s="88" t="s">
        <v>94</v>
      </c>
      <c r="K38" s="124">
        <v>315500000</v>
      </c>
      <c r="L38" s="85">
        <v>6</v>
      </c>
      <c r="M38" s="159">
        <f>SUM(AR38:AR49)</f>
        <v>16890755788.1</v>
      </c>
      <c r="N38" s="90"/>
      <c r="O38" s="90"/>
      <c r="P38" s="90"/>
      <c r="Q38" s="90"/>
      <c r="R38" s="90"/>
      <c r="S38" s="90">
        <v>15500000</v>
      </c>
      <c r="T38" s="90"/>
      <c r="U38" s="90"/>
      <c r="V38" s="87">
        <f t="shared" si="0"/>
        <v>15500000</v>
      </c>
      <c r="W38" s="90"/>
      <c r="X38" s="90"/>
      <c r="Y38" s="90"/>
      <c r="Z38" s="90"/>
      <c r="AA38" s="90"/>
      <c r="AB38" s="90"/>
      <c r="AC38" s="90"/>
      <c r="AD38" s="90"/>
      <c r="AE38" s="90"/>
      <c r="AF38" s="90">
        <v>300000000</v>
      </c>
      <c r="AG38" s="90"/>
      <c r="AH38" s="90"/>
      <c r="AI38" s="90"/>
      <c r="AJ38" s="90"/>
      <c r="AK38" s="90"/>
      <c r="AL38" s="90"/>
      <c r="AM38" s="90"/>
      <c r="AN38" s="90"/>
      <c r="AO38" s="86">
        <f t="shared" si="1"/>
        <v>300000000</v>
      </c>
      <c r="AP38" s="90"/>
      <c r="AQ38" s="86">
        <f t="shared" si="2"/>
        <v>0</v>
      </c>
      <c r="AR38" s="86">
        <f t="shared" si="3"/>
        <v>315500000</v>
      </c>
    </row>
    <row r="39" spans="2:44" s="77" customFormat="1" ht="60" customHeight="1" x14ac:dyDescent="0.25">
      <c r="B39" s="78" t="s">
        <v>42</v>
      </c>
      <c r="C39" s="123" t="s">
        <v>92</v>
      </c>
      <c r="D39" s="80" t="s">
        <v>93</v>
      </c>
      <c r="E39" s="80" t="s">
        <v>296</v>
      </c>
      <c r="F39" s="81">
        <v>41</v>
      </c>
      <c r="G39" s="80" t="s">
        <v>297</v>
      </c>
      <c r="H39" s="81">
        <v>4102</v>
      </c>
      <c r="I39" s="85">
        <v>2022520010021</v>
      </c>
      <c r="J39" s="88" t="s">
        <v>95</v>
      </c>
      <c r="K39" s="89">
        <v>260700000</v>
      </c>
      <c r="L39" s="85">
        <v>3</v>
      </c>
      <c r="M39" s="160"/>
      <c r="N39" s="93"/>
      <c r="O39" s="93"/>
      <c r="P39" s="93"/>
      <c r="Q39" s="93"/>
      <c r="R39" s="93"/>
      <c r="S39" s="93"/>
      <c r="T39" s="93"/>
      <c r="U39" s="93"/>
      <c r="V39" s="87">
        <f t="shared" si="0"/>
        <v>0</v>
      </c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>
        <v>260700000</v>
      </c>
      <c r="AL39" s="93"/>
      <c r="AM39" s="93"/>
      <c r="AN39" s="93"/>
      <c r="AO39" s="86">
        <f t="shared" si="1"/>
        <v>260700000</v>
      </c>
      <c r="AP39" s="93"/>
      <c r="AQ39" s="86">
        <f t="shared" si="2"/>
        <v>0</v>
      </c>
      <c r="AR39" s="86">
        <f t="shared" si="3"/>
        <v>260700000</v>
      </c>
    </row>
    <row r="40" spans="2:44" s="77" customFormat="1" ht="60" customHeight="1" x14ac:dyDescent="0.2">
      <c r="B40" s="78" t="s">
        <v>42</v>
      </c>
      <c r="C40" s="123" t="s">
        <v>92</v>
      </c>
      <c r="D40" s="80" t="s">
        <v>93</v>
      </c>
      <c r="E40" s="80" t="s">
        <v>296</v>
      </c>
      <c r="F40" s="81">
        <v>41</v>
      </c>
      <c r="G40" s="80" t="s">
        <v>297</v>
      </c>
      <c r="H40" s="81">
        <v>4102</v>
      </c>
      <c r="I40" s="85">
        <v>2022520010039</v>
      </c>
      <c r="J40" s="88" t="s">
        <v>96</v>
      </c>
      <c r="K40" s="84">
        <v>1487400000</v>
      </c>
      <c r="L40" s="85">
        <v>8</v>
      </c>
      <c r="M40" s="160"/>
      <c r="N40" s="91"/>
      <c r="O40" s="91"/>
      <c r="P40" s="91"/>
      <c r="Q40" s="91"/>
      <c r="R40" s="91"/>
      <c r="S40" s="91">
        <v>63200000</v>
      </c>
      <c r="T40" s="91"/>
      <c r="U40" s="91"/>
      <c r="V40" s="87">
        <f t="shared" si="0"/>
        <v>63200000</v>
      </c>
      <c r="W40" s="91">
        <v>1424200000</v>
      </c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86">
        <f t="shared" si="1"/>
        <v>1424200000</v>
      </c>
      <c r="AP40" s="91"/>
      <c r="AQ40" s="86">
        <f t="shared" si="2"/>
        <v>0</v>
      </c>
      <c r="AR40" s="86">
        <f t="shared" si="3"/>
        <v>1487400000</v>
      </c>
    </row>
    <row r="41" spans="2:44" s="77" customFormat="1" ht="60" customHeight="1" x14ac:dyDescent="0.25">
      <c r="B41" s="78" t="s">
        <v>42</v>
      </c>
      <c r="C41" s="123" t="s">
        <v>92</v>
      </c>
      <c r="D41" s="80" t="s">
        <v>93</v>
      </c>
      <c r="E41" s="80" t="s">
        <v>296</v>
      </c>
      <c r="F41" s="81">
        <v>41</v>
      </c>
      <c r="G41" s="80" t="s">
        <v>298</v>
      </c>
      <c r="H41" s="81">
        <v>4103</v>
      </c>
      <c r="I41" s="85">
        <v>2022520010040</v>
      </c>
      <c r="J41" s="88" t="s">
        <v>97</v>
      </c>
      <c r="K41" s="124">
        <v>360600000</v>
      </c>
      <c r="L41" s="85">
        <v>1</v>
      </c>
      <c r="M41" s="160"/>
      <c r="N41" s="90"/>
      <c r="O41" s="90"/>
      <c r="P41" s="90"/>
      <c r="Q41" s="90"/>
      <c r="R41" s="90"/>
      <c r="S41" s="90">
        <v>360600000</v>
      </c>
      <c r="T41" s="90"/>
      <c r="U41" s="90"/>
      <c r="V41" s="87">
        <f t="shared" si="0"/>
        <v>360600000</v>
      </c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86">
        <f t="shared" si="1"/>
        <v>0</v>
      </c>
      <c r="AP41" s="90"/>
      <c r="AQ41" s="86">
        <f t="shared" si="2"/>
        <v>0</v>
      </c>
      <c r="AR41" s="86">
        <f t="shared" si="3"/>
        <v>360600000</v>
      </c>
    </row>
    <row r="42" spans="2:44" s="77" customFormat="1" ht="60" customHeight="1" x14ac:dyDescent="0.25">
      <c r="B42" s="78" t="s">
        <v>42</v>
      </c>
      <c r="C42" s="123" t="s">
        <v>92</v>
      </c>
      <c r="D42" s="80" t="s">
        <v>93</v>
      </c>
      <c r="E42" s="80" t="s">
        <v>296</v>
      </c>
      <c r="F42" s="81">
        <v>41</v>
      </c>
      <c r="G42" s="80" t="s">
        <v>297</v>
      </c>
      <c r="H42" s="81">
        <v>4102</v>
      </c>
      <c r="I42" s="85">
        <v>2022520010086</v>
      </c>
      <c r="J42" s="88" t="s">
        <v>98</v>
      </c>
      <c r="K42" s="89">
        <v>150000000</v>
      </c>
      <c r="L42" s="85">
        <v>1</v>
      </c>
      <c r="M42" s="160"/>
      <c r="N42" s="90"/>
      <c r="O42" s="90"/>
      <c r="P42" s="90"/>
      <c r="Q42" s="90"/>
      <c r="R42" s="90"/>
      <c r="S42" s="90">
        <v>110700000</v>
      </c>
      <c r="T42" s="90"/>
      <c r="U42" s="90"/>
      <c r="V42" s="87">
        <f t="shared" si="0"/>
        <v>110700000</v>
      </c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>
        <v>39300000</v>
      </c>
      <c r="AL42" s="90"/>
      <c r="AM42" s="90"/>
      <c r="AN42" s="90"/>
      <c r="AO42" s="86">
        <f t="shared" si="1"/>
        <v>39300000</v>
      </c>
      <c r="AP42" s="90"/>
      <c r="AQ42" s="86">
        <f t="shared" si="2"/>
        <v>0</v>
      </c>
      <c r="AR42" s="86">
        <f t="shared" si="3"/>
        <v>150000000</v>
      </c>
    </row>
    <row r="43" spans="2:44" s="110" customFormat="1" ht="60" customHeight="1" x14ac:dyDescent="0.25">
      <c r="B43" s="111" t="s">
        <v>42</v>
      </c>
      <c r="C43" s="112" t="s">
        <v>99</v>
      </c>
      <c r="D43" s="113" t="s">
        <v>93</v>
      </c>
      <c r="E43" s="113" t="s">
        <v>296</v>
      </c>
      <c r="F43" s="114">
        <v>41</v>
      </c>
      <c r="G43" s="113" t="s">
        <v>298</v>
      </c>
      <c r="H43" s="114">
        <v>4103</v>
      </c>
      <c r="I43" s="115">
        <v>2022520010023</v>
      </c>
      <c r="J43" s="116" t="s">
        <v>301</v>
      </c>
      <c r="K43" s="117">
        <v>54600000</v>
      </c>
      <c r="L43" s="115">
        <v>1</v>
      </c>
      <c r="M43" s="160"/>
      <c r="N43" s="118"/>
      <c r="O43" s="118"/>
      <c r="P43" s="118"/>
      <c r="Q43" s="118"/>
      <c r="R43" s="118"/>
      <c r="S43" s="118"/>
      <c r="T43" s="118"/>
      <c r="U43" s="118"/>
      <c r="V43" s="119">
        <f t="shared" si="0"/>
        <v>0</v>
      </c>
      <c r="W43" s="118">
        <v>54600000</v>
      </c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20">
        <f t="shared" si="1"/>
        <v>54600000</v>
      </c>
      <c r="AP43" s="118"/>
      <c r="AQ43" s="120">
        <f t="shared" si="2"/>
        <v>0</v>
      </c>
      <c r="AR43" s="120">
        <f t="shared" si="3"/>
        <v>54600000</v>
      </c>
    </row>
    <row r="44" spans="2:44" s="110" customFormat="1" ht="60" customHeight="1" x14ac:dyDescent="0.25">
      <c r="B44" s="111" t="s">
        <v>42</v>
      </c>
      <c r="C44" s="112" t="s">
        <v>101</v>
      </c>
      <c r="D44" s="113" t="s">
        <v>93</v>
      </c>
      <c r="E44" s="113" t="s">
        <v>299</v>
      </c>
      <c r="F44" s="114">
        <v>40</v>
      </c>
      <c r="G44" s="113" t="s">
        <v>300</v>
      </c>
      <c r="H44" s="114">
        <v>4003</v>
      </c>
      <c r="I44" s="115">
        <v>2022520010032</v>
      </c>
      <c r="J44" s="116" t="s">
        <v>102</v>
      </c>
      <c r="K44" s="117">
        <v>713800000</v>
      </c>
      <c r="L44" s="115">
        <v>5</v>
      </c>
      <c r="M44" s="160"/>
      <c r="N44" s="118"/>
      <c r="O44" s="118"/>
      <c r="P44" s="118"/>
      <c r="Q44" s="118"/>
      <c r="R44" s="118"/>
      <c r="S44" s="118">
        <v>300000000</v>
      </c>
      <c r="T44" s="118"/>
      <c r="U44" s="118"/>
      <c r="V44" s="119">
        <f t="shared" si="0"/>
        <v>300000000</v>
      </c>
      <c r="W44" s="118">
        <v>213800000</v>
      </c>
      <c r="X44" s="118"/>
      <c r="Y44" s="118"/>
      <c r="Z44" s="118">
        <v>200000000</v>
      </c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20">
        <f t="shared" si="1"/>
        <v>413800000</v>
      </c>
      <c r="AP44" s="118"/>
      <c r="AQ44" s="120">
        <f t="shared" si="2"/>
        <v>0</v>
      </c>
      <c r="AR44" s="120">
        <f t="shared" si="3"/>
        <v>713800000</v>
      </c>
    </row>
    <row r="45" spans="2:44" s="110" customFormat="1" ht="84" customHeight="1" x14ac:dyDescent="0.25">
      <c r="B45" s="111" t="s">
        <v>42</v>
      </c>
      <c r="C45" s="112" t="s">
        <v>103</v>
      </c>
      <c r="D45" s="113" t="s">
        <v>93</v>
      </c>
      <c r="E45" s="113" t="s">
        <v>296</v>
      </c>
      <c r="F45" s="114">
        <v>41</v>
      </c>
      <c r="G45" s="113" t="s">
        <v>298</v>
      </c>
      <c r="H45" s="114">
        <v>4103</v>
      </c>
      <c r="I45" s="115">
        <v>2022520010033</v>
      </c>
      <c r="J45" s="116" t="s">
        <v>104</v>
      </c>
      <c r="K45" s="117">
        <v>761900000</v>
      </c>
      <c r="L45" s="115">
        <v>4</v>
      </c>
      <c r="M45" s="160"/>
      <c r="N45" s="118"/>
      <c r="O45" s="118"/>
      <c r="P45" s="118"/>
      <c r="Q45" s="118"/>
      <c r="R45" s="118"/>
      <c r="S45" s="118">
        <v>440000000</v>
      </c>
      <c r="T45" s="118"/>
      <c r="U45" s="118"/>
      <c r="V45" s="119">
        <f t="shared" si="0"/>
        <v>440000000</v>
      </c>
      <c r="W45" s="118">
        <v>321900000</v>
      </c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20">
        <f t="shared" si="1"/>
        <v>321900000</v>
      </c>
      <c r="AP45" s="118"/>
      <c r="AQ45" s="120">
        <f t="shared" si="2"/>
        <v>0</v>
      </c>
      <c r="AR45" s="120">
        <f t="shared" si="3"/>
        <v>761900000</v>
      </c>
    </row>
    <row r="46" spans="2:44" s="110" customFormat="1" ht="60" customHeight="1" x14ac:dyDescent="0.25">
      <c r="B46" s="111" t="s">
        <v>42</v>
      </c>
      <c r="C46" s="122" t="s">
        <v>105</v>
      </c>
      <c r="D46" s="113" t="s">
        <v>93</v>
      </c>
      <c r="E46" s="113" t="s">
        <v>296</v>
      </c>
      <c r="F46" s="114">
        <v>41</v>
      </c>
      <c r="G46" s="113" t="s">
        <v>302</v>
      </c>
      <c r="H46" s="114">
        <v>4104</v>
      </c>
      <c r="I46" s="115">
        <v>2022520010057</v>
      </c>
      <c r="J46" s="116" t="s">
        <v>106</v>
      </c>
      <c r="K46" s="117">
        <v>593800000</v>
      </c>
      <c r="L46" s="115">
        <v>8</v>
      </c>
      <c r="M46" s="160"/>
      <c r="N46" s="118"/>
      <c r="O46" s="118"/>
      <c r="P46" s="118"/>
      <c r="Q46" s="118"/>
      <c r="R46" s="118"/>
      <c r="S46" s="118"/>
      <c r="T46" s="118"/>
      <c r="U46" s="118"/>
      <c r="V46" s="119">
        <f t="shared" si="0"/>
        <v>0</v>
      </c>
      <c r="W46" s="118">
        <v>413800000</v>
      </c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>
        <v>180000000</v>
      </c>
      <c r="AL46" s="118"/>
      <c r="AM46" s="118"/>
      <c r="AN46" s="118"/>
      <c r="AO46" s="120">
        <f t="shared" si="1"/>
        <v>593800000</v>
      </c>
      <c r="AP46" s="118"/>
      <c r="AQ46" s="120">
        <f t="shared" si="2"/>
        <v>0</v>
      </c>
      <c r="AR46" s="120">
        <f t="shared" si="3"/>
        <v>593800000</v>
      </c>
    </row>
    <row r="47" spans="2:44" s="110" customFormat="1" ht="103.5" customHeight="1" x14ac:dyDescent="0.25">
      <c r="B47" s="111" t="s">
        <v>42</v>
      </c>
      <c r="C47" s="122" t="s">
        <v>107</v>
      </c>
      <c r="D47" s="113" t="s">
        <v>93</v>
      </c>
      <c r="E47" s="113" t="s">
        <v>296</v>
      </c>
      <c r="F47" s="114">
        <v>41</v>
      </c>
      <c r="G47" s="113" t="s">
        <v>302</v>
      </c>
      <c r="H47" s="114">
        <v>4104</v>
      </c>
      <c r="I47" s="115">
        <v>2022520010065</v>
      </c>
      <c r="J47" s="116" t="s">
        <v>108</v>
      </c>
      <c r="K47" s="117">
        <v>5848300000.1000004</v>
      </c>
      <c r="L47" s="115">
        <v>10</v>
      </c>
      <c r="M47" s="160"/>
      <c r="N47" s="118"/>
      <c r="O47" s="118"/>
      <c r="P47" s="118"/>
      <c r="Q47" s="118"/>
      <c r="R47" s="118"/>
      <c r="S47" s="118"/>
      <c r="T47" s="118"/>
      <c r="U47" s="118"/>
      <c r="V47" s="119">
        <f t="shared" si="0"/>
        <v>0</v>
      </c>
      <c r="W47" s="118">
        <v>208100000</v>
      </c>
      <c r="X47" s="118"/>
      <c r="Y47" s="118">
        <v>200000000</v>
      </c>
      <c r="Z47" s="118"/>
      <c r="AA47" s="118"/>
      <c r="AB47" s="118"/>
      <c r="AC47" s="118"/>
      <c r="AD47" s="118"/>
      <c r="AE47" s="118"/>
      <c r="AF47" s="118"/>
      <c r="AG47" s="118"/>
      <c r="AH47" s="118"/>
      <c r="AI47" s="118">
        <v>4056755788.0999999</v>
      </c>
      <c r="AJ47" s="118"/>
      <c r="AK47" s="118">
        <v>1383444212</v>
      </c>
      <c r="AL47" s="118"/>
      <c r="AM47" s="118"/>
      <c r="AN47" s="118"/>
      <c r="AO47" s="120">
        <f t="shared" si="1"/>
        <v>5848300000.1000004</v>
      </c>
      <c r="AP47" s="118"/>
      <c r="AQ47" s="120">
        <f t="shared" si="2"/>
        <v>0</v>
      </c>
      <c r="AR47" s="120">
        <f t="shared" si="3"/>
        <v>5848300000.1000004</v>
      </c>
    </row>
    <row r="48" spans="2:44" s="110" customFormat="1" ht="60" customHeight="1" x14ac:dyDescent="0.25">
      <c r="B48" s="111" t="s">
        <v>42</v>
      </c>
      <c r="C48" s="122" t="s">
        <v>107</v>
      </c>
      <c r="D48" s="113" t="s">
        <v>93</v>
      </c>
      <c r="E48" s="113" t="s">
        <v>296</v>
      </c>
      <c r="F48" s="114">
        <v>41</v>
      </c>
      <c r="G48" s="113" t="s">
        <v>302</v>
      </c>
      <c r="H48" s="114">
        <v>4104</v>
      </c>
      <c r="I48" s="115">
        <v>2021520010089</v>
      </c>
      <c r="J48" s="116" t="s">
        <v>109</v>
      </c>
      <c r="K48" s="121">
        <v>5816555788</v>
      </c>
      <c r="L48" s="115">
        <v>2</v>
      </c>
      <c r="M48" s="160"/>
      <c r="N48" s="118"/>
      <c r="O48" s="118"/>
      <c r="P48" s="118"/>
      <c r="Q48" s="118"/>
      <c r="R48" s="118"/>
      <c r="S48" s="118"/>
      <c r="T48" s="118"/>
      <c r="U48" s="118"/>
      <c r="V48" s="119">
        <f t="shared" si="0"/>
        <v>0</v>
      </c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>
        <v>5816555788</v>
      </c>
      <c r="AL48" s="118"/>
      <c r="AM48" s="118"/>
      <c r="AN48" s="118"/>
      <c r="AO48" s="120">
        <f t="shared" si="1"/>
        <v>5816555788</v>
      </c>
      <c r="AP48" s="118"/>
      <c r="AQ48" s="120">
        <f t="shared" si="2"/>
        <v>0</v>
      </c>
      <c r="AR48" s="120">
        <f t="shared" si="3"/>
        <v>5816555788</v>
      </c>
    </row>
    <row r="49" spans="2:44" s="110" customFormat="1" ht="82.5" customHeight="1" x14ac:dyDescent="0.25">
      <c r="B49" s="111" t="s">
        <v>42</v>
      </c>
      <c r="C49" s="122" t="s">
        <v>110</v>
      </c>
      <c r="D49" s="113" t="s">
        <v>93</v>
      </c>
      <c r="E49" s="113" t="s">
        <v>296</v>
      </c>
      <c r="F49" s="114">
        <v>41</v>
      </c>
      <c r="G49" s="113" t="s">
        <v>302</v>
      </c>
      <c r="H49" s="114">
        <v>4104</v>
      </c>
      <c r="I49" s="115">
        <v>2022520010066</v>
      </c>
      <c r="J49" s="116" t="s">
        <v>111</v>
      </c>
      <c r="K49" s="121">
        <v>527600000</v>
      </c>
      <c r="L49" s="115">
        <v>8</v>
      </c>
      <c r="M49" s="161"/>
      <c r="N49" s="118"/>
      <c r="O49" s="118"/>
      <c r="P49" s="118"/>
      <c r="Q49" s="118"/>
      <c r="R49" s="118"/>
      <c r="S49" s="118">
        <v>200000000</v>
      </c>
      <c r="T49" s="118"/>
      <c r="U49" s="118"/>
      <c r="V49" s="119">
        <f t="shared" si="0"/>
        <v>200000000</v>
      </c>
      <c r="W49" s="118">
        <v>227600000</v>
      </c>
      <c r="X49" s="118"/>
      <c r="Y49" s="118"/>
      <c r="Z49" s="118"/>
      <c r="AA49" s="118"/>
      <c r="AB49" s="118"/>
      <c r="AC49" s="118"/>
      <c r="AD49" s="118"/>
      <c r="AE49" s="118"/>
      <c r="AF49" s="118">
        <v>100000000</v>
      </c>
      <c r="AG49" s="118"/>
      <c r="AH49" s="118"/>
      <c r="AI49" s="118"/>
      <c r="AJ49" s="118"/>
      <c r="AK49" s="118"/>
      <c r="AL49" s="118"/>
      <c r="AM49" s="118"/>
      <c r="AN49" s="118"/>
      <c r="AO49" s="120">
        <f t="shared" si="1"/>
        <v>327600000</v>
      </c>
      <c r="AP49" s="118"/>
      <c r="AQ49" s="120">
        <f t="shared" si="2"/>
        <v>0</v>
      </c>
      <c r="AR49" s="120">
        <f t="shared" si="3"/>
        <v>527600000</v>
      </c>
    </row>
    <row r="50" spans="2:44" ht="60" customHeight="1" x14ac:dyDescent="0.2">
      <c r="B50" s="18" t="s">
        <v>42</v>
      </c>
      <c r="C50" s="34" t="s">
        <v>112</v>
      </c>
      <c r="D50" s="38" t="s">
        <v>113</v>
      </c>
      <c r="E50" s="38" t="s">
        <v>303</v>
      </c>
      <c r="F50" s="69">
        <v>45</v>
      </c>
      <c r="G50" s="38" t="s">
        <v>304</v>
      </c>
      <c r="H50" s="69">
        <v>4501</v>
      </c>
      <c r="I50" s="19">
        <v>2022520010048</v>
      </c>
      <c r="J50" s="23" t="s">
        <v>114</v>
      </c>
      <c r="K50" s="24">
        <v>256900000</v>
      </c>
      <c r="L50" s="19">
        <v>7</v>
      </c>
      <c r="M50" s="150">
        <f>SUM(AR50:AR51)</f>
        <v>879900000</v>
      </c>
      <c r="N50" s="25"/>
      <c r="O50" s="25"/>
      <c r="P50" s="25"/>
      <c r="Q50" s="25"/>
      <c r="R50" s="25"/>
      <c r="S50" s="25"/>
      <c r="T50" s="25"/>
      <c r="U50" s="25"/>
      <c r="V50" s="26">
        <f t="shared" si="0"/>
        <v>0</v>
      </c>
      <c r="W50" s="25">
        <v>206900000</v>
      </c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>
        <v>50000000</v>
      </c>
      <c r="AL50" s="25"/>
      <c r="AM50" s="25"/>
      <c r="AN50" s="25"/>
      <c r="AO50" s="27">
        <f t="shared" si="1"/>
        <v>256900000</v>
      </c>
      <c r="AP50" s="25"/>
      <c r="AQ50" s="27">
        <f t="shared" si="2"/>
        <v>0</v>
      </c>
      <c r="AR50" s="25">
        <f t="shared" si="3"/>
        <v>256900000</v>
      </c>
    </row>
    <row r="51" spans="2:44" ht="60" customHeight="1" x14ac:dyDescent="0.2">
      <c r="B51" s="18" t="s">
        <v>42</v>
      </c>
      <c r="C51" s="34" t="s">
        <v>112</v>
      </c>
      <c r="D51" s="38" t="s">
        <v>113</v>
      </c>
      <c r="E51" s="38" t="s">
        <v>303</v>
      </c>
      <c r="F51" s="69">
        <v>45</v>
      </c>
      <c r="G51" s="38" t="s">
        <v>305</v>
      </c>
      <c r="H51" s="69">
        <v>4502</v>
      </c>
      <c r="I51" s="19">
        <v>2022520010058</v>
      </c>
      <c r="J51" s="23" t="s">
        <v>115</v>
      </c>
      <c r="K51" s="24">
        <v>623000000</v>
      </c>
      <c r="L51" s="19">
        <v>11</v>
      </c>
      <c r="M51" s="152"/>
      <c r="N51" s="25"/>
      <c r="O51" s="25"/>
      <c r="P51" s="25"/>
      <c r="Q51" s="25"/>
      <c r="R51" s="25"/>
      <c r="S51" s="25"/>
      <c r="T51" s="25"/>
      <c r="U51" s="25"/>
      <c r="V51" s="26">
        <f t="shared" si="0"/>
        <v>0</v>
      </c>
      <c r="W51" s="25">
        <v>523000000</v>
      </c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>
        <v>100000000</v>
      </c>
      <c r="AL51" s="25"/>
      <c r="AM51" s="25"/>
      <c r="AN51" s="25"/>
      <c r="AO51" s="27">
        <f t="shared" si="1"/>
        <v>623000000</v>
      </c>
      <c r="AP51" s="25"/>
      <c r="AQ51" s="27">
        <f t="shared" si="2"/>
        <v>0</v>
      </c>
      <c r="AR51" s="25">
        <f t="shared" si="3"/>
        <v>623000000</v>
      </c>
    </row>
    <row r="52" spans="2:44" ht="60" customHeight="1" x14ac:dyDescent="0.2">
      <c r="B52" s="18" t="s">
        <v>42</v>
      </c>
      <c r="C52" s="34" t="s">
        <v>116</v>
      </c>
      <c r="D52" s="21" t="s">
        <v>117</v>
      </c>
      <c r="E52" s="21" t="s">
        <v>296</v>
      </c>
      <c r="F52" s="69">
        <v>41</v>
      </c>
      <c r="G52" s="21" t="s">
        <v>297</v>
      </c>
      <c r="H52" s="69">
        <v>4102</v>
      </c>
      <c r="I52" s="19">
        <v>2022520010093</v>
      </c>
      <c r="J52" s="23" t="s">
        <v>118</v>
      </c>
      <c r="K52" s="35">
        <v>1275300000</v>
      </c>
      <c r="L52" s="19">
        <v>8</v>
      </c>
      <c r="M52" s="76">
        <f>+AR52</f>
        <v>1275300000</v>
      </c>
      <c r="N52" s="25"/>
      <c r="O52" s="25"/>
      <c r="P52" s="25"/>
      <c r="Q52" s="25"/>
      <c r="R52" s="25"/>
      <c r="S52" s="25"/>
      <c r="T52" s="25"/>
      <c r="U52" s="25"/>
      <c r="V52" s="26">
        <f t="shared" si="0"/>
        <v>0</v>
      </c>
      <c r="W52" s="25">
        <v>225300000</v>
      </c>
      <c r="X52" s="25"/>
      <c r="Y52" s="25">
        <v>550000000</v>
      </c>
      <c r="Z52" s="25">
        <v>300000000</v>
      </c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>
        <v>200000000</v>
      </c>
      <c r="AL52" s="25"/>
      <c r="AM52" s="25"/>
      <c r="AN52" s="25"/>
      <c r="AO52" s="27">
        <f t="shared" si="1"/>
        <v>1275300000</v>
      </c>
      <c r="AP52" s="25"/>
      <c r="AQ52" s="27">
        <f t="shared" si="2"/>
        <v>0</v>
      </c>
      <c r="AR52" s="25">
        <f t="shared" si="3"/>
        <v>1275300000</v>
      </c>
    </row>
    <row r="53" spans="2:44" ht="60" customHeight="1" x14ac:dyDescent="0.2">
      <c r="B53" s="18" t="s">
        <v>42</v>
      </c>
      <c r="C53" s="34" t="s">
        <v>119</v>
      </c>
      <c r="D53" s="38" t="s">
        <v>120</v>
      </c>
      <c r="E53" s="21" t="s">
        <v>296</v>
      </c>
      <c r="F53" s="69">
        <v>41</v>
      </c>
      <c r="G53" s="38" t="s">
        <v>306</v>
      </c>
      <c r="H53" s="69">
        <v>4101</v>
      </c>
      <c r="I53" s="22">
        <v>2022520010072</v>
      </c>
      <c r="J53" s="23" t="s">
        <v>121</v>
      </c>
      <c r="K53" s="24">
        <v>119600000</v>
      </c>
      <c r="L53" s="19">
        <v>11</v>
      </c>
      <c r="M53" s="75">
        <f>SUM(AR53:AR53)</f>
        <v>119600000</v>
      </c>
      <c r="N53" s="25"/>
      <c r="O53" s="25"/>
      <c r="P53" s="25"/>
      <c r="Q53" s="25"/>
      <c r="R53" s="25"/>
      <c r="S53" s="25"/>
      <c r="T53" s="25"/>
      <c r="U53" s="25"/>
      <c r="V53" s="26">
        <f t="shared" si="0"/>
        <v>0</v>
      </c>
      <c r="W53" s="25">
        <v>119600000</v>
      </c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7">
        <f t="shared" si="1"/>
        <v>119600000</v>
      </c>
      <c r="AP53" s="25"/>
      <c r="AQ53" s="27">
        <f t="shared" si="2"/>
        <v>0</v>
      </c>
      <c r="AR53" s="25">
        <f t="shared" si="3"/>
        <v>119600000</v>
      </c>
    </row>
    <row r="54" spans="2:44" ht="60" customHeight="1" x14ac:dyDescent="0.2">
      <c r="B54" s="18" t="s">
        <v>42</v>
      </c>
      <c r="C54" s="34" t="s">
        <v>123</v>
      </c>
      <c r="D54" s="21" t="s">
        <v>124</v>
      </c>
      <c r="E54" s="21" t="s">
        <v>299</v>
      </c>
      <c r="F54" s="69">
        <v>40</v>
      </c>
      <c r="G54" s="21" t="s">
        <v>307</v>
      </c>
      <c r="H54" s="69">
        <v>4001</v>
      </c>
      <c r="I54" s="22">
        <v>2022520010055</v>
      </c>
      <c r="J54" s="23" t="s">
        <v>125</v>
      </c>
      <c r="K54" s="24">
        <v>584500000</v>
      </c>
      <c r="L54" s="19">
        <v>4</v>
      </c>
      <c r="M54" s="150">
        <f>+AR54+AR55</f>
        <v>3739366400</v>
      </c>
      <c r="N54" s="25"/>
      <c r="O54" s="25"/>
      <c r="P54" s="25"/>
      <c r="Q54" s="25"/>
      <c r="R54" s="25"/>
      <c r="S54" s="25"/>
      <c r="T54" s="25"/>
      <c r="U54" s="25"/>
      <c r="V54" s="26">
        <f t="shared" si="0"/>
        <v>0</v>
      </c>
      <c r="W54" s="25"/>
      <c r="X54" s="25">
        <v>584500000</v>
      </c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7">
        <f t="shared" si="1"/>
        <v>584500000</v>
      </c>
      <c r="AP54" s="25"/>
      <c r="AQ54" s="27">
        <f t="shared" si="2"/>
        <v>0</v>
      </c>
      <c r="AR54" s="25">
        <f t="shared" si="3"/>
        <v>584500000</v>
      </c>
    </row>
    <row r="55" spans="2:44" ht="60" customHeight="1" x14ac:dyDescent="0.2">
      <c r="B55" s="18" t="s">
        <v>42</v>
      </c>
      <c r="C55" s="34" t="s">
        <v>123</v>
      </c>
      <c r="D55" s="21" t="s">
        <v>124</v>
      </c>
      <c r="E55" s="21" t="s">
        <v>299</v>
      </c>
      <c r="F55" s="69">
        <v>40</v>
      </c>
      <c r="G55" s="21" t="s">
        <v>307</v>
      </c>
      <c r="H55" s="69">
        <v>4001</v>
      </c>
      <c r="I55" s="22">
        <v>2022520010056</v>
      </c>
      <c r="J55" s="23" t="s">
        <v>126</v>
      </c>
      <c r="K55" s="24">
        <v>3154866400</v>
      </c>
      <c r="L55" s="19">
        <v>3</v>
      </c>
      <c r="M55" s="152"/>
      <c r="N55" s="25"/>
      <c r="O55" s="25"/>
      <c r="P55" s="25"/>
      <c r="Q55" s="25"/>
      <c r="R55" s="25"/>
      <c r="S55" s="25"/>
      <c r="T55" s="25"/>
      <c r="U55" s="25"/>
      <c r="V55" s="26">
        <f t="shared" si="0"/>
        <v>0</v>
      </c>
      <c r="W55" s="25"/>
      <c r="X55" s="25">
        <v>3154866400</v>
      </c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7">
        <f t="shared" si="1"/>
        <v>3154866400</v>
      </c>
      <c r="AP55" s="25"/>
      <c r="AQ55" s="27">
        <f t="shared" si="2"/>
        <v>0</v>
      </c>
      <c r="AR55" s="25">
        <f t="shared" si="3"/>
        <v>3154866400</v>
      </c>
    </row>
    <row r="56" spans="2:44" ht="60" customHeight="1" x14ac:dyDescent="0.2">
      <c r="B56" s="18" t="s">
        <v>42</v>
      </c>
      <c r="C56" s="34" t="s">
        <v>127</v>
      </c>
      <c r="D56" s="21" t="s">
        <v>128</v>
      </c>
      <c r="E56" s="21" t="s">
        <v>308</v>
      </c>
      <c r="F56" s="69">
        <v>33</v>
      </c>
      <c r="G56" s="21" t="s">
        <v>309</v>
      </c>
      <c r="H56" s="69">
        <v>3301</v>
      </c>
      <c r="I56" s="22">
        <v>2022520010034</v>
      </c>
      <c r="J56" s="23" t="s">
        <v>129</v>
      </c>
      <c r="K56" s="24">
        <v>288000000</v>
      </c>
      <c r="L56" s="19">
        <v>1</v>
      </c>
      <c r="M56" s="150">
        <f>+AR56+AR57+AR58+AR59</f>
        <v>6312387024.4799995</v>
      </c>
      <c r="N56" s="25"/>
      <c r="O56" s="25"/>
      <c r="P56" s="25"/>
      <c r="Q56" s="25"/>
      <c r="R56" s="25"/>
      <c r="S56" s="25"/>
      <c r="T56" s="25"/>
      <c r="U56" s="25"/>
      <c r="V56" s="26">
        <f t="shared" si="0"/>
        <v>0</v>
      </c>
      <c r="W56" s="25">
        <v>288000000</v>
      </c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7">
        <f t="shared" si="1"/>
        <v>288000000</v>
      </c>
      <c r="AP56" s="25"/>
      <c r="AQ56" s="27">
        <f t="shared" si="2"/>
        <v>0</v>
      </c>
      <c r="AR56" s="25">
        <f t="shared" si="3"/>
        <v>288000000</v>
      </c>
    </row>
    <row r="57" spans="2:44" ht="60" customHeight="1" x14ac:dyDescent="0.2">
      <c r="B57" s="18" t="s">
        <v>42</v>
      </c>
      <c r="C57" s="34" t="s">
        <v>127</v>
      </c>
      <c r="D57" s="21" t="s">
        <v>128</v>
      </c>
      <c r="E57" s="21" t="s">
        <v>308</v>
      </c>
      <c r="F57" s="69">
        <v>33</v>
      </c>
      <c r="G57" s="21" t="s">
        <v>309</v>
      </c>
      <c r="H57" s="69">
        <v>3301</v>
      </c>
      <c r="I57" s="22">
        <v>2022520010037</v>
      </c>
      <c r="J57" s="23" t="s">
        <v>130</v>
      </c>
      <c r="K57" s="24">
        <v>186540463</v>
      </c>
      <c r="L57" s="19">
        <v>2</v>
      </c>
      <c r="M57" s="151"/>
      <c r="N57" s="25"/>
      <c r="O57" s="25"/>
      <c r="P57" s="25"/>
      <c r="Q57" s="25"/>
      <c r="R57" s="25"/>
      <c r="S57" s="25"/>
      <c r="T57" s="25"/>
      <c r="U57" s="25"/>
      <c r="V57" s="26">
        <f t="shared" si="0"/>
        <v>0</v>
      </c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>
        <v>186540463</v>
      </c>
      <c r="AH57" s="25"/>
      <c r="AI57" s="25"/>
      <c r="AJ57" s="25"/>
      <c r="AK57" s="25"/>
      <c r="AL57" s="25"/>
      <c r="AM57" s="25"/>
      <c r="AN57" s="25"/>
      <c r="AO57" s="27">
        <f t="shared" si="1"/>
        <v>186540463</v>
      </c>
      <c r="AP57" s="25"/>
      <c r="AQ57" s="27">
        <f t="shared" si="2"/>
        <v>0</v>
      </c>
      <c r="AR57" s="25">
        <f t="shared" si="3"/>
        <v>186540463</v>
      </c>
    </row>
    <row r="58" spans="2:44" ht="60" customHeight="1" x14ac:dyDescent="0.25">
      <c r="B58" s="18" t="s">
        <v>42</v>
      </c>
      <c r="C58" s="34" t="s">
        <v>127</v>
      </c>
      <c r="D58" s="21" t="s">
        <v>128</v>
      </c>
      <c r="E58" s="21" t="s">
        <v>308</v>
      </c>
      <c r="F58" s="69">
        <v>33</v>
      </c>
      <c r="G58" s="21" t="s">
        <v>310</v>
      </c>
      <c r="H58" s="69">
        <v>3302</v>
      </c>
      <c r="I58" s="19">
        <v>2022520010052</v>
      </c>
      <c r="J58" s="28" t="s">
        <v>131</v>
      </c>
      <c r="K58" s="32">
        <v>3565000000</v>
      </c>
      <c r="L58" s="19">
        <v>3</v>
      </c>
      <c r="M58" s="151"/>
      <c r="N58" s="30"/>
      <c r="O58" s="30"/>
      <c r="P58" s="30"/>
      <c r="Q58" s="30"/>
      <c r="R58" s="30"/>
      <c r="S58" s="30">
        <v>335000000</v>
      </c>
      <c r="T58" s="30"/>
      <c r="U58" s="30"/>
      <c r="V58" s="26">
        <f t="shared" si="0"/>
        <v>335000000</v>
      </c>
      <c r="W58" s="30">
        <v>350000000</v>
      </c>
      <c r="X58" s="30"/>
      <c r="Y58" s="30"/>
      <c r="Z58" s="30"/>
      <c r="AA58" s="30"/>
      <c r="AB58" s="30"/>
      <c r="AC58" s="30"/>
      <c r="AD58" s="30"/>
      <c r="AE58" s="30"/>
      <c r="AF58" s="30"/>
      <c r="AG58" s="30">
        <v>2180000000</v>
      </c>
      <c r="AH58" s="30"/>
      <c r="AI58" s="30"/>
      <c r="AJ58" s="30"/>
      <c r="AK58" s="30">
        <v>700000000</v>
      </c>
      <c r="AL58" s="30"/>
      <c r="AM58" s="30"/>
      <c r="AN58" s="30"/>
      <c r="AO58" s="27">
        <f t="shared" si="1"/>
        <v>3230000000</v>
      </c>
      <c r="AP58" s="30"/>
      <c r="AQ58" s="27">
        <f t="shared" si="2"/>
        <v>0</v>
      </c>
      <c r="AR58" s="25">
        <f t="shared" si="3"/>
        <v>3565000000</v>
      </c>
    </row>
    <row r="59" spans="2:44" ht="60" customHeight="1" x14ac:dyDescent="0.25">
      <c r="B59" s="18" t="s">
        <v>42</v>
      </c>
      <c r="C59" s="34" t="s">
        <v>127</v>
      </c>
      <c r="D59" s="21" t="s">
        <v>128</v>
      </c>
      <c r="E59" s="21" t="s">
        <v>308</v>
      </c>
      <c r="F59" s="69">
        <v>33</v>
      </c>
      <c r="G59" s="21" t="s">
        <v>309</v>
      </c>
      <c r="H59" s="69">
        <v>3301</v>
      </c>
      <c r="I59" s="19">
        <v>2022520010089</v>
      </c>
      <c r="J59" s="28" t="s">
        <v>132</v>
      </c>
      <c r="K59" s="32">
        <v>2272846561.48</v>
      </c>
      <c r="L59" s="19">
        <v>16</v>
      </c>
      <c r="M59" s="152"/>
      <c r="N59" s="30"/>
      <c r="O59" s="30"/>
      <c r="P59" s="30"/>
      <c r="Q59" s="30"/>
      <c r="R59" s="30"/>
      <c r="S59" s="30">
        <v>57500000</v>
      </c>
      <c r="T59" s="30"/>
      <c r="U59" s="30"/>
      <c r="V59" s="26">
        <f t="shared" si="0"/>
        <v>57500000</v>
      </c>
      <c r="W59" s="30">
        <v>562000000</v>
      </c>
      <c r="X59" s="30">
        <v>30000000</v>
      </c>
      <c r="Y59" s="30">
        <v>5000000</v>
      </c>
      <c r="Z59" s="30"/>
      <c r="AA59" s="30"/>
      <c r="AB59" s="30"/>
      <c r="AC59" s="30"/>
      <c r="AD59" s="30"/>
      <c r="AE59" s="30"/>
      <c r="AF59" s="30"/>
      <c r="AG59" s="30">
        <v>878864167.48000002</v>
      </c>
      <c r="AH59" s="30"/>
      <c r="AI59" s="30"/>
      <c r="AJ59" s="30"/>
      <c r="AK59" s="30">
        <v>739482394</v>
      </c>
      <c r="AL59" s="30"/>
      <c r="AM59" s="30"/>
      <c r="AN59" s="30"/>
      <c r="AO59" s="27">
        <f t="shared" si="1"/>
        <v>2215346561.48</v>
      </c>
      <c r="AP59" s="30"/>
      <c r="AQ59" s="27">
        <f t="shared" si="2"/>
        <v>0</v>
      </c>
      <c r="AR59" s="25">
        <f t="shared" si="3"/>
        <v>2272846561.48</v>
      </c>
    </row>
    <row r="60" spans="2:44" ht="60" customHeight="1" x14ac:dyDescent="0.2">
      <c r="B60" s="18" t="s">
        <v>42</v>
      </c>
      <c r="C60" s="34" t="s">
        <v>133</v>
      </c>
      <c r="D60" s="38" t="s">
        <v>134</v>
      </c>
      <c r="E60" s="21" t="s">
        <v>308</v>
      </c>
      <c r="F60" s="69">
        <v>33</v>
      </c>
      <c r="G60" s="21" t="s">
        <v>309</v>
      </c>
      <c r="H60" s="69">
        <v>3301</v>
      </c>
      <c r="I60" s="22">
        <v>2022520010022</v>
      </c>
      <c r="J60" s="23" t="s">
        <v>135</v>
      </c>
      <c r="K60" s="24">
        <v>236300000</v>
      </c>
      <c r="L60" s="19">
        <v>11</v>
      </c>
      <c r="M60" s="150">
        <f>+AR60+AR61</f>
        <v>423000000</v>
      </c>
      <c r="N60" s="25"/>
      <c r="O60" s="25"/>
      <c r="P60" s="25"/>
      <c r="Q60" s="25"/>
      <c r="R60" s="25"/>
      <c r="S60" s="25"/>
      <c r="T60" s="25"/>
      <c r="U60" s="25"/>
      <c r="V60" s="26">
        <f t="shared" si="0"/>
        <v>0</v>
      </c>
      <c r="W60" s="25">
        <v>236300000</v>
      </c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7">
        <f t="shared" si="1"/>
        <v>236300000</v>
      </c>
      <c r="AP60" s="25"/>
      <c r="AQ60" s="27">
        <f t="shared" si="2"/>
        <v>0</v>
      </c>
      <c r="AR60" s="25">
        <f t="shared" si="3"/>
        <v>236300000</v>
      </c>
    </row>
    <row r="61" spans="2:44" ht="60" customHeight="1" x14ac:dyDescent="0.2">
      <c r="B61" s="18" t="s">
        <v>42</v>
      </c>
      <c r="C61" s="34" t="s">
        <v>133</v>
      </c>
      <c r="D61" s="38" t="s">
        <v>134</v>
      </c>
      <c r="E61" s="21" t="s">
        <v>308</v>
      </c>
      <c r="F61" s="69">
        <v>33</v>
      </c>
      <c r="G61" s="21" t="s">
        <v>309</v>
      </c>
      <c r="H61" s="69">
        <v>3301</v>
      </c>
      <c r="I61" s="22">
        <v>2022520010027</v>
      </c>
      <c r="J61" s="23" t="s">
        <v>136</v>
      </c>
      <c r="K61" s="24">
        <v>186700000</v>
      </c>
      <c r="L61" s="19">
        <v>8</v>
      </c>
      <c r="M61" s="152"/>
      <c r="N61" s="25"/>
      <c r="O61" s="25"/>
      <c r="P61" s="25"/>
      <c r="Q61" s="25"/>
      <c r="R61" s="25"/>
      <c r="S61" s="25">
        <v>173000000</v>
      </c>
      <c r="T61" s="25"/>
      <c r="U61" s="25"/>
      <c r="V61" s="26">
        <f t="shared" si="0"/>
        <v>173000000</v>
      </c>
      <c r="W61" s="25">
        <v>13700000</v>
      </c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7">
        <f t="shared" si="1"/>
        <v>13700000</v>
      </c>
      <c r="AP61" s="25"/>
      <c r="AQ61" s="27">
        <f t="shared" si="2"/>
        <v>0</v>
      </c>
      <c r="AR61" s="25">
        <f t="shared" si="3"/>
        <v>186700000</v>
      </c>
    </row>
    <row r="62" spans="2:44" ht="60" customHeight="1" x14ac:dyDescent="0.2">
      <c r="B62" s="18" t="s">
        <v>42</v>
      </c>
      <c r="C62" s="34" t="s">
        <v>137</v>
      </c>
      <c r="D62" s="21" t="s">
        <v>138</v>
      </c>
      <c r="E62" s="21" t="s">
        <v>311</v>
      </c>
      <c r="F62" s="69">
        <v>43</v>
      </c>
      <c r="G62" s="21" t="s">
        <v>312</v>
      </c>
      <c r="H62" s="69">
        <v>4301</v>
      </c>
      <c r="I62" s="22">
        <v>2022520010061</v>
      </c>
      <c r="J62" s="23" t="s">
        <v>139</v>
      </c>
      <c r="K62" s="24">
        <v>1917250240</v>
      </c>
      <c r="L62" s="19">
        <v>12</v>
      </c>
      <c r="M62" s="150">
        <f>+AR62+AR63</f>
        <v>2591150000</v>
      </c>
      <c r="N62" s="25"/>
      <c r="O62" s="25"/>
      <c r="P62" s="25"/>
      <c r="Q62" s="25"/>
      <c r="R62" s="25"/>
      <c r="S62" s="25"/>
      <c r="T62" s="25"/>
      <c r="U62" s="25"/>
      <c r="V62" s="26">
        <f t="shared" si="0"/>
        <v>0</v>
      </c>
      <c r="W62" s="25">
        <v>751000000</v>
      </c>
      <c r="X62" s="25"/>
      <c r="Y62" s="25">
        <v>150000</v>
      </c>
      <c r="Z62" s="25"/>
      <c r="AA62" s="25"/>
      <c r="AB62" s="25"/>
      <c r="AC62" s="25"/>
      <c r="AD62" s="25"/>
      <c r="AE62" s="25"/>
      <c r="AF62" s="25">
        <v>66100240</v>
      </c>
      <c r="AG62" s="25"/>
      <c r="AH62" s="25"/>
      <c r="AI62" s="25"/>
      <c r="AJ62" s="25">
        <v>1000000000</v>
      </c>
      <c r="AK62" s="25">
        <v>100000000</v>
      </c>
      <c r="AL62" s="25"/>
      <c r="AM62" s="25"/>
      <c r="AN62" s="25"/>
      <c r="AO62" s="27">
        <f t="shared" si="1"/>
        <v>1917250240</v>
      </c>
      <c r="AP62" s="25"/>
      <c r="AQ62" s="27">
        <f t="shared" si="2"/>
        <v>0</v>
      </c>
      <c r="AR62" s="25">
        <f t="shared" si="3"/>
        <v>1917250240</v>
      </c>
    </row>
    <row r="63" spans="2:44" ht="60" customHeight="1" x14ac:dyDescent="0.2">
      <c r="B63" s="18" t="s">
        <v>42</v>
      </c>
      <c r="C63" s="38" t="s">
        <v>137</v>
      </c>
      <c r="D63" s="21" t="s">
        <v>138</v>
      </c>
      <c r="E63" s="21" t="s">
        <v>311</v>
      </c>
      <c r="F63" s="69">
        <v>43</v>
      </c>
      <c r="G63" s="21" t="s">
        <v>312</v>
      </c>
      <c r="H63" s="69">
        <v>4301</v>
      </c>
      <c r="I63" s="22">
        <v>2022520010062</v>
      </c>
      <c r="J63" s="23" t="s">
        <v>140</v>
      </c>
      <c r="K63" s="24">
        <v>673899760</v>
      </c>
      <c r="L63" s="19">
        <v>9</v>
      </c>
      <c r="M63" s="152"/>
      <c r="N63" s="25"/>
      <c r="O63" s="25"/>
      <c r="P63" s="25"/>
      <c r="Q63" s="25"/>
      <c r="R63" s="25"/>
      <c r="S63" s="25">
        <v>200000000</v>
      </c>
      <c r="T63" s="25"/>
      <c r="U63" s="25"/>
      <c r="V63" s="26">
        <f t="shared" si="0"/>
        <v>200000000</v>
      </c>
      <c r="W63" s="25"/>
      <c r="X63" s="25"/>
      <c r="Y63" s="25"/>
      <c r="Z63" s="25"/>
      <c r="AA63" s="25"/>
      <c r="AB63" s="25"/>
      <c r="AC63" s="25"/>
      <c r="AD63" s="25"/>
      <c r="AE63" s="25"/>
      <c r="AF63" s="25">
        <v>73899760</v>
      </c>
      <c r="AG63" s="25"/>
      <c r="AH63" s="25"/>
      <c r="AI63" s="25"/>
      <c r="AJ63" s="25"/>
      <c r="AK63" s="25">
        <v>400000000</v>
      </c>
      <c r="AL63" s="25"/>
      <c r="AM63" s="25"/>
      <c r="AN63" s="25"/>
      <c r="AO63" s="27">
        <f t="shared" si="1"/>
        <v>473899760</v>
      </c>
      <c r="AP63" s="25"/>
      <c r="AQ63" s="27">
        <f t="shared" si="2"/>
        <v>0</v>
      </c>
      <c r="AR63" s="25">
        <f t="shared" si="3"/>
        <v>673899760</v>
      </c>
    </row>
    <row r="64" spans="2:44" ht="60" customHeight="1" x14ac:dyDescent="0.2">
      <c r="B64" s="18" t="s">
        <v>141</v>
      </c>
      <c r="C64" s="34" t="s">
        <v>142</v>
      </c>
      <c r="D64" s="21" t="s">
        <v>143</v>
      </c>
      <c r="E64" s="21" t="s">
        <v>313</v>
      </c>
      <c r="F64" s="69">
        <v>24</v>
      </c>
      <c r="G64" s="21" t="s">
        <v>314</v>
      </c>
      <c r="H64" s="69">
        <v>2408</v>
      </c>
      <c r="I64" s="22">
        <v>2021520010179</v>
      </c>
      <c r="J64" s="23" t="s">
        <v>144</v>
      </c>
      <c r="K64" s="24">
        <v>3012400063</v>
      </c>
      <c r="L64" s="19">
        <v>1</v>
      </c>
      <c r="M64" s="150">
        <f>+AR64+AR65</f>
        <v>47099916401.669998</v>
      </c>
      <c r="N64" s="25"/>
      <c r="O64" s="25"/>
      <c r="P64" s="25"/>
      <c r="Q64" s="25"/>
      <c r="R64" s="25"/>
      <c r="S64" s="25"/>
      <c r="T64" s="25"/>
      <c r="U64" s="25"/>
      <c r="V64" s="26">
        <f t="shared" si="0"/>
        <v>0</v>
      </c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>
        <v>3012400063</v>
      </c>
      <c r="AL64" s="25"/>
      <c r="AM64" s="25"/>
      <c r="AN64" s="25"/>
      <c r="AO64" s="27">
        <f t="shared" si="1"/>
        <v>3012400063</v>
      </c>
      <c r="AP64" s="25"/>
      <c r="AQ64" s="27">
        <f t="shared" si="2"/>
        <v>0</v>
      </c>
      <c r="AR64" s="25">
        <f t="shared" si="3"/>
        <v>3012400063</v>
      </c>
    </row>
    <row r="65" spans="2:44" ht="60" customHeight="1" x14ac:dyDescent="0.2">
      <c r="B65" s="18" t="s">
        <v>141</v>
      </c>
      <c r="C65" s="38" t="s">
        <v>142</v>
      </c>
      <c r="D65" s="21" t="s">
        <v>143</v>
      </c>
      <c r="E65" s="21" t="s">
        <v>313</v>
      </c>
      <c r="F65" s="69">
        <v>24</v>
      </c>
      <c r="G65" s="21" t="s">
        <v>314</v>
      </c>
      <c r="H65" s="69">
        <v>2408</v>
      </c>
      <c r="I65" s="22">
        <v>2022520010112</v>
      </c>
      <c r="J65" s="23" t="s">
        <v>145</v>
      </c>
      <c r="K65" s="24">
        <v>44087516338.669998</v>
      </c>
      <c r="L65" s="19">
        <v>14</v>
      </c>
      <c r="M65" s="152"/>
      <c r="N65" s="25"/>
      <c r="O65" s="25"/>
      <c r="P65" s="25"/>
      <c r="Q65" s="25"/>
      <c r="R65" s="25"/>
      <c r="S65" s="25"/>
      <c r="T65" s="25"/>
      <c r="U65" s="25"/>
      <c r="V65" s="26">
        <f t="shared" si="0"/>
        <v>0</v>
      </c>
      <c r="W65" s="25">
        <v>4187561084.8200002</v>
      </c>
      <c r="X65" s="25"/>
      <c r="Y65" s="25"/>
      <c r="Z65" s="25"/>
      <c r="AA65" s="25"/>
      <c r="AB65" s="25"/>
      <c r="AC65" s="25"/>
      <c r="AD65" s="25"/>
      <c r="AE65" s="25"/>
      <c r="AF65" s="25">
        <v>717792301.70000005</v>
      </c>
      <c r="AG65" s="25"/>
      <c r="AH65" s="25"/>
      <c r="AI65" s="25"/>
      <c r="AJ65" s="25"/>
      <c r="AK65" s="25">
        <v>21822922531.540001</v>
      </c>
      <c r="AL65" s="25"/>
      <c r="AM65" s="25"/>
      <c r="AN65" s="25">
        <v>17359240420.610001</v>
      </c>
      <c r="AO65" s="27">
        <f t="shared" si="1"/>
        <v>44087516338.669998</v>
      </c>
      <c r="AP65" s="25"/>
      <c r="AQ65" s="27">
        <f t="shared" si="2"/>
        <v>0</v>
      </c>
      <c r="AR65" s="25">
        <f t="shared" si="3"/>
        <v>44087516338.669998</v>
      </c>
    </row>
    <row r="66" spans="2:44" ht="60" customHeight="1" x14ac:dyDescent="0.2">
      <c r="B66" s="18" t="s">
        <v>141</v>
      </c>
      <c r="C66" s="34" t="s">
        <v>146</v>
      </c>
      <c r="D66" s="38" t="s">
        <v>147</v>
      </c>
      <c r="E66" s="38" t="s">
        <v>315</v>
      </c>
      <c r="F66" s="69">
        <v>17</v>
      </c>
      <c r="G66" s="38" t="s">
        <v>316</v>
      </c>
      <c r="H66" s="69">
        <v>1709</v>
      </c>
      <c r="I66" s="22">
        <v>2021520010056</v>
      </c>
      <c r="J66" s="23" t="s">
        <v>148</v>
      </c>
      <c r="K66" s="24">
        <v>276541000</v>
      </c>
      <c r="L66" s="19">
        <v>1</v>
      </c>
      <c r="M66" s="150">
        <f>SUM(AR66:AR68)</f>
        <v>3252900000</v>
      </c>
      <c r="N66" s="25"/>
      <c r="O66" s="25"/>
      <c r="P66" s="25"/>
      <c r="Q66" s="25"/>
      <c r="R66" s="25"/>
      <c r="S66" s="25"/>
      <c r="T66" s="25"/>
      <c r="U66" s="25"/>
      <c r="V66" s="26">
        <f t="shared" ref="V66:V88" si="4">SUM(N66:U66)</f>
        <v>0</v>
      </c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>
        <v>276541000</v>
      </c>
      <c r="AL66" s="25"/>
      <c r="AM66" s="25"/>
      <c r="AN66" s="25"/>
      <c r="AO66" s="27">
        <f t="shared" ref="AO66:AO99" si="5">SUM(W66:AN66)</f>
        <v>276541000</v>
      </c>
      <c r="AP66" s="25"/>
      <c r="AQ66" s="27">
        <f t="shared" si="2"/>
        <v>0</v>
      </c>
      <c r="AR66" s="25">
        <f t="shared" si="3"/>
        <v>276541000</v>
      </c>
    </row>
    <row r="67" spans="2:44" ht="60" customHeight="1" x14ac:dyDescent="0.2">
      <c r="B67" s="18" t="s">
        <v>141</v>
      </c>
      <c r="C67" s="34" t="s">
        <v>146</v>
      </c>
      <c r="D67" s="38" t="s">
        <v>147</v>
      </c>
      <c r="E67" s="38" t="s">
        <v>315</v>
      </c>
      <c r="F67" s="69">
        <v>17</v>
      </c>
      <c r="G67" s="38" t="s">
        <v>316</v>
      </c>
      <c r="H67" s="69">
        <v>1709</v>
      </c>
      <c r="I67" s="22">
        <v>2022520010128</v>
      </c>
      <c r="J67" s="23" t="s">
        <v>149</v>
      </c>
      <c r="K67" s="24">
        <v>2243959800</v>
      </c>
      <c r="L67" s="19">
        <v>12</v>
      </c>
      <c r="M67" s="151"/>
      <c r="N67" s="25"/>
      <c r="O67" s="25"/>
      <c r="P67" s="25"/>
      <c r="Q67" s="25"/>
      <c r="R67" s="25"/>
      <c r="S67" s="25"/>
      <c r="T67" s="25"/>
      <c r="U67" s="25"/>
      <c r="V67" s="26">
        <f t="shared" si="4"/>
        <v>0</v>
      </c>
      <c r="W67" s="25">
        <v>1952900000</v>
      </c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>
        <v>291059800</v>
      </c>
      <c r="AL67" s="25"/>
      <c r="AM67" s="25"/>
      <c r="AN67" s="25"/>
      <c r="AO67" s="27">
        <f t="shared" si="5"/>
        <v>2243959800</v>
      </c>
      <c r="AP67" s="25"/>
      <c r="AQ67" s="27"/>
      <c r="AR67" s="25">
        <f t="shared" ref="AR67:AR99" si="6">+V67+AO67+AQ67</f>
        <v>2243959800</v>
      </c>
    </row>
    <row r="68" spans="2:44" ht="60" customHeight="1" x14ac:dyDescent="0.2">
      <c r="B68" s="18" t="s">
        <v>141</v>
      </c>
      <c r="C68" s="34" t="s">
        <v>146</v>
      </c>
      <c r="D68" s="38" t="s">
        <v>147</v>
      </c>
      <c r="E68" s="38" t="s">
        <v>315</v>
      </c>
      <c r="F68" s="69">
        <v>17</v>
      </c>
      <c r="G68" s="53" t="s">
        <v>317</v>
      </c>
      <c r="H68" s="70">
        <v>1702</v>
      </c>
      <c r="I68" s="22">
        <v>2021520010232</v>
      </c>
      <c r="J68" s="23" t="s">
        <v>150</v>
      </c>
      <c r="K68" s="24">
        <v>732399200</v>
      </c>
      <c r="L68" s="19">
        <v>2</v>
      </c>
      <c r="M68" s="152"/>
      <c r="N68" s="25"/>
      <c r="O68" s="25"/>
      <c r="P68" s="25"/>
      <c r="Q68" s="25"/>
      <c r="R68" s="25"/>
      <c r="S68" s="25"/>
      <c r="T68" s="25"/>
      <c r="U68" s="25"/>
      <c r="V68" s="26">
        <f t="shared" si="4"/>
        <v>0</v>
      </c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>
        <v>732399200</v>
      </c>
      <c r="AL68" s="25"/>
      <c r="AM68" s="25"/>
      <c r="AN68" s="25"/>
      <c r="AO68" s="27">
        <f t="shared" si="5"/>
        <v>732399200</v>
      </c>
      <c r="AP68" s="25"/>
      <c r="AQ68" s="27">
        <f t="shared" ref="AQ68:AQ131" si="7">+AP68</f>
        <v>0</v>
      </c>
      <c r="AR68" s="25">
        <f t="shared" si="6"/>
        <v>732399200</v>
      </c>
    </row>
    <row r="69" spans="2:44" ht="60" customHeight="1" x14ac:dyDescent="0.2">
      <c r="B69" s="18" t="s">
        <v>141</v>
      </c>
      <c r="C69" s="34" t="s">
        <v>151</v>
      </c>
      <c r="D69" s="21" t="s">
        <v>152</v>
      </c>
      <c r="E69" s="38" t="s">
        <v>315</v>
      </c>
      <c r="F69" s="69">
        <v>17</v>
      </c>
      <c r="G69" s="54" t="s">
        <v>317</v>
      </c>
      <c r="H69" s="71">
        <v>1702</v>
      </c>
      <c r="I69" s="22">
        <v>2022520010064</v>
      </c>
      <c r="J69" s="23" t="s">
        <v>153</v>
      </c>
      <c r="K69" s="24">
        <v>2796600000</v>
      </c>
      <c r="L69" s="19">
        <v>6</v>
      </c>
      <c r="M69" s="75">
        <f>+AR69</f>
        <v>2796600000</v>
      </c>
      <c r="N69" s="25"/>
      <c r="O69" s="25"/>
      <c r="P69" s="25"/>
      <c r="Q69" s="25"/>
      <c r="R69" s="25"/>
      <c r="S69" s="25">
        <v>1000000000</v>
      </c>
      <c r="T69" s="25"/>
      <c r="U69" s="25"/>
      <c r="V69" s="26">
        <f t="shared" si="4"/>
        <v>1000000000</v>
      </c>
      <c r="W69" s="25">
        <v>696600000</v>
      </c>
      <c r="X69" s="25"/>
      <c r="Y69" s="25"/>
      <c r="Z69" s="25">
        <v>600000000</v>
      </c>
      <c r="AA69" s="25"/>
      <c r="AB69" s="25"/>
      <c r="AC69" s="25"/>
      <c r="AD69" s="25"/>
      <c r="AE69" s="25"/>
      <c r="AF69" s="25">
        <v>200000000</v>
      </c>
      <c r="AG69" s="25"/>
      <c r="AH69" s="25"/>
      <c r="AI69" s="25"/>
      <c r="AJ69" s="25"/>
      <c r="AK69" s="25">
        <v>300000000</v>
      </c>
      <c r="AL69" s="25"/>
      <c r="AM69" s="25"/>
      <c r="AN69" s="25"/>
      <c r="AO69" s="27">
        <f t="shared" si="5"/>
        <v>1796600000</v>
      </c>
      <c r="AP69" s="25"/>
      <c r="AQ69" s="27">
        <f t="shared" si="7"/>
        <v>0</v>
      </c>
      <c r="AR69" s="25">
        <f t="shared" si="6"/>
        <v>2796600000</v>
      </c>
    </row>
    <row r="70" spans="2:44" ht="60" customHeight="1" x14ac:dyDescent="0.2">
      <c r="B70" s="18" t="s">
        <v>141</v>
      </c>
      <c r="C70" s="34" t="s">
        <v>154</v>
      </c>
      <c r="D70" s="21" t="s">
        <v>155</v>
      </c>
      <c r="E70" s="21" t="s">
        <v>318</v>
      </c>
      <c r="F70" s="69">
        <v>35</v>
      </c>
      <c r="G70" s="21" t="s">
        <v>319</v>
      </c>
      <c r="H70" s="69">
        <v>3502</v>
      </c>
      <c r="I70" s="22">
        <v>2022520010051</v>
      </c>
      <c r="J70" s="23" t="s">
        <v>156</v>
      </c>
      <c r="K70" s="24">
        <v>1533400000</v>
      </c>
      <c r="L70" s="19">
        <v>3</v>
      </c>
      <c r="M70" s="150">
        <f>+AR70+AR71+AR73+AR74+AR72</f>
        <v>3383400000</v>
      </c>
      <c r="N70" s="25"/>
      <c r="O70" s="25"/>
      <c r="P70" s="25"/>
      <c r="Q70" s="25"/>
      <c r="R70" s="25"/>
      <c r="S70" s="25"/>
      <c r="T70" s="25"/>
      <c r="U70" s="25"/>
      <c r="V70" s="26">
        <f t="shared" si="4"/>
        <v>0</v>
      </c>
      <c r="W70" s="25">
        <v>1121253109</v>
      </c>
      <c r="X70" s="25"/>
      <c r="Y70" s="25">
        <v>312146891</v>
      </c>
      <c r="Z70" s="25">
        <v>100000000</v>
      </c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7">
        <f t="shared" si="5"/>
        <v>1533400000</v>
      </c>
      <c r="AP70" s="25"/>
      <c r="AQ70" s="27">
        <f t="shared" si="7"/>
        <v>0</v>
      </c>
      <c r="AR70" s="25">
        <f t="shared" si="6"/>
        <v>1533400000</v>
      </c>
    </row>
    <row r="71" spans="2:44" ht="60" customHeight="1" x14ac:dyDescent="0.2">
      <c r="B71" s="18" t="s">
        <v>141</v>
      </c>
      <c r="C71" s="34" t="s">
        <v>157</v>
      </c>
      <c r="D71" s="21" t="s">
        <v>155</v>
      </c>
      <c r="E71" s="21" t="s">
        <v>318</v>
      </c>
      <c r="F71" s="69">
        <v>35</v>
      </c>
      <c r="G71" s="21" t="s">
        <v>319</v>
      </c>
      <c r="H71" s="69">
        <v>3502</v>
      </c>
      <c r="I71" s="22">
        <v>2022520010068</v>
      </c>
      <c r="J71" s="23" t="s">
        <v>158</v>
      </c>
      <c r="K71" s="24">
        <v>400000000</v>
      </c>
      <c r="L71" s="19">
        <v>4</v>
      </c>
      <c r="M71" s="151"/>
      <c r="N71" s="25"/>
      <c r="O71" s="25"/>
      <c r="P71" s="25"/>
      <c r="Q71" s="25"/>
      <c r="R71" s="25"/>
      <c r="S71" s="25"/>
      <c r="T71" s="25"/>
      <c r="U71" s="25"/>
      <c r="V71" s="26">
        <f t="shared" si="4"/>
        <v>0</v>
      </c>
      <c r="W71" s="25"/>
      <c r="X71" s="25"/>
      <c r="Y71" s="25"/>
      <c r="Z71" s="25">
        <v>400000000</v>
      </c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7">
        <f t="shared" si="5"/>
        <v>400000000</v>
      </c>
      <c r="AP71" s="25"/>
      <c r="AQ71" s="27">
        <f t="shared" si="7"/>
        <v>0</v>
      </c>
      <c r="AR71" s="25">
        <f t="shared" si="6"/>
        <v>400000000</v>
      </c>
    </row>
    <row r="72" spans="2:44" ht="60" customHeight="1" x14ac:dyDescent="0.2">
      <c r="B72" s="18" t="s">
        <v>141</v>
      </c>
      <c r="C72" s="34" t="s">
        <v>159</v>
      </c>
      <c r="D72" s="21" t="s">
        <v>155</v>
      </c>
      <c r="E72" s="21" t="s">
        <v>318</v>
      </c>
      <c r="F72" s="69">
        <v>35</v>
      </c>
      <c r="G72" s="21" t="s">
        <v>319</v>
      </c>
      <c r="H72" s="69">
        <v>3502</v>
      </c>
      <c r="I72" s="22">
        <v>2022520010075</v>
      </c>
      <c r="J72" s="23" t="s">
        <v>160</v>
      </c>
      <c r="K72" s="40">
        <v>315000000</v>
      </c>
      <c r="L72" s="19">
        <v>3</v>
      </c>
      <c r="M72" s="151"/>
      <c r="N72" s="25"/>
      <c r="O72" s="25"/>
      <c r="P72" s="25"/>
      <c r="Q72" s="25"/>
      <c r="R72" s="25"/>
      <c r="S72" s="25"/>
      <c r="T72" s="25"/>
      <c r="U72" s="25"/>
      <c r="V72" s="26">
        <f t="shared" si="4"/>
        <v>0</v>
      </c>
      <c r="W72" s="25"/>
      <c r="X72" s="25"/>
      <c r="Y72" s="25"/>
      <c r="Z72" s="25">
        <v>315000000</v>
      </c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7">
        <f t="shared" si="5"/>
        <v>315000000</v>
      </c>
      <c r="AP72" s="25"/>
      <c r="AQ72" s="27">
        <f t="shared" si="7"/>
        <v>0</v>
      </c>
      <c r="AR72" s="25">
        <f t="shared" si="6"/>
        <v>315000000</v>
      </c>
    </row>
    <row r="73" spans="2:44" ht="60" customHeight="1" x14ac:dyDescent="0.25">
      <c r="B73" s="18" t="s">
        <v>141</v>
      </c>
      <c r="C73" s="34" t="s">
        <v>159</v>
      </c>
      <c r="D73" s="21" t="s">
        <v>155</v>
      </c>
      <c r="E73" s="21" t="s">
        <v>318</v>
      </c>
      <c r="F73" s="69">
        <v>35</v>
      </c>
      <c r="G73" s="21" t="s">
        <v>319</v>
      </c>
      <c r="H73" s="69">
        <v>3502</v>
      </c>
      <c r="I73" s="19">
        <v>2022520010078</v>
      </c>
      <c r="J73" s="28" t="s">
        <v>161</v>
      </c>
      <c r="K73" s="32">
        <v>800000000</v>
      </c>
      <c r="L73" s="19">
        <v>5</v>
      </c>
      <c r="M73" s="151"/>
      <c r="N73" s="30"/>
      <c r="O73" s="30"/>
      <c r="P73" s="30"/>
      <c r="Q73" s="30"/>
      <c r="R73" s="30"/>
      <c r="S73" s="30">
        <v>600000000</v>
      </c>
      <c r="T73" s="30"/>
      <c r="U73" s="30"/>
      <c r="V73" s="26">
        <f t="shared" si="4"/>
        <v>600000000</v>
      </c>
      <c r="W73" s="30"/>
      <c r="X73" s="30"/>
      <c r="Y73" s="30"/>
      <c r="Z73" s="30">
        <v>35000000</v>
      </c>
      <c r="AA73" s="30"/>
      <c r="AB73" s="30"/>
      <c r="AC73" s="30"/>
      <c r="AD73" s="30"/>
      <c r="AE73" s="30"/>
      <c r="AF73" s="30">
        <v>165000000</v>
      </c>
      <c r="AG73" s="30"/>
      <c r="AH73" s="30"/>
      <c r="AI73" s="30"/>
      <c r="AJ73" s="30"/>
      <c r="AK73" s="30"/>
      <c r="AL73" s="30"/>
      <c r="AM73" s="30"/>
      <c r="AN73" s="30"/>
      <c r="AO73" s="27">
        <f t="shared" si="5"/>
        <v>200000000</v>
      </c>
      <c r="AP73" s="30"/>
      <c r="AQ73" s="27">
        <f t="shared" si="7"/>
        <v>0</v>
      </c>
      <c r="AR73" s="25">
        <f t="shared" si="6"/>
        <v>800000000</v>
      </c>
    </row>
    <row r="74" spans="2:44" ht="60" customHeight="1" x14ac:dyDescent="0.25">
      <c r="B74" s="18" t="s">
        <v>141</v>
      </c>
      <c r="C74" s="34" t="s">
        <v>159</v>
      </c>
      <c r="D74" s="21" t="s">
        <v>155</v>
      </c>
      <c r="E74" s="21" t="s">
        <v>318</v>
      </c>
      <c r="F74" s="69">
        <v>35</v>
      </c>
      <c r="G74" s="21" t="s">
        <v>319</v>
      </c>
      <c r="H74" s="69">
        <v>3502</v>
      </c>
      <c r="I74" s="19" t="s">
        <v>162</v>
      </c>
      <c r="J74" s="28" t="s">
        <v>163</v>
      </c>
      <c r="K74" s="32">
        <v>335000000</v>
      </c>
      <c r="L74" s="19">
        <v>14</v>
      </c>
      <c r="M74" s="152"/>
      <c r="N74" s="30"/>
      <c r="O74" s="30"/>
      <c r="P74" s="30"/>
      <c r="Q74" s="30"/>
      <c r="R74" s="30"/>
      <c r="S74" s="30"/>
      <c r="T74" s="30"/>
      <c r="U74" s="30"/>
      <c r="V74" s="26">
        <f t="shared" si="4"/>
        <v>0</v>
      </c>
      <c r="W74" s="30"/>
      <c r="X74" s="30"/>
      <c r="Y74" s="30"/>
      <c r="Z74" s="30"/>
      <c r="AA74" s="30"/>
      <c r="AB74" s="30"/>
      <c r="AC74" s="30"/>
      <c r="AD74" s="30"/>
      <c r="AE74" s="30"/>
      <c r="AF74" s="30">
        <v>135000000</v>
      </c>
      <c r="AG74" s="30"/>
      <c r="AH74" s="30"/>
      <c r="AI74" s="30"/>
      <c r="AJ74" s="30"/>
      <c r="AK74" s="30">
        <v>200000000</v>
      </c>
      <c r="AL74" s="30"/>
      <c r="AM74" s="30"/>
      <c r="AN74" s="30"/>
      <c r="AO74" s="27">
        <f t="shared" si="5"/>
        <v>335000000</v>
      </c>
      <c r="AP74" s="30"/>
      <c r="AQ74" s="27">
        <f t="shared" si="7"/>
        <v>0</v>
      </c>
      <c r="AR74" s="25">
        <f t="shared" si="6"/>
        <v>335000000</v>
      </c>
    </row>
    <row r="75" spans="2:44" s="55" customFormat="1" ht="60" customHeight="1" x14ac:dyDescent="0.2">
      <c r="B75" s="56" t="s">
        <v>141</v>
      </c>
      <c r="C75" s="57" t="s">
        <v>142</v>
      </c>
      <c r="D75" s="58" t="s">
        <v>164</v>
      </c>
      <c r="E75" s="58"/>
      <c r="F75" s="70"/>
      <c r="G75" s="58"/>
      <c r="H75" s="70"/>
      <c r="I75" s="59">
        <v>2022520010105</v>
      </c>
      <c r="J75" s="60" t="s">
        <v>165</v>
      </c>
      <c r="K75" s="61">
        <v>2681555962</v>
      </c>
      <c r="L75" s="62">
        <v>1</v>
      </c>
      <c r="M75" s="150">
        <f>SUM(AR75:AR78)</f>
        <v>21589548725</v>
      </c>
      <c r="N75" s="63"/>
      <c r="O75" s="63"/>
      <c r="P75" s="63"/>
      <c r="Q75" s="63"/>
      <c r="R75" s="63"/>
      <c r="S75" s="63"/>
      <c r="T75" s="63"/>
      <c r="U75" s="63"/>
      <c r="V75" s="64">
        <f t="shared" si="4"/>
        <v>0</v>
      </c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>
        <v>2681555962</v>
      </c>
      <c r="AL75" s="63"/>
      <c r="AM75" s="63"/>
      <c r="AN75" s="63"/>
      <c r="AO75" s="63">
        <f t="shared" si="5"/>
        <v>2681555962</v>
      </c>
      <c r="AP75" s="63"/>
      <c r="AQ75" s="63">
        <f t="shared" si="7"/>
        <v>0</v>
      </c>
      <c r="AR75" s="63">
        <f t="shared" si="6"/>
        <v>2681555962</v>
      </c>
    </row>
    <row r="76" spans="2:44" ht="60" customHeight="1" x14ac:dyDescent="0.2">
      <c r="B76" s="18" t="s">
        <v>141</v>
      </c>
      <c r="C76" s="34" t="s">
        <v>142</v>
      </c>
      <c r="D76" s="21" t="s">
        <v>164</v>
      </c>
      <c r="E76" s="21" t="s">
        <v>313</v>
      </c>
      <c r="F76" s="69">
        <v>24</v>
      </c>
      <c r="G76" s="21" t="s">
        <v>320</v>
      </c>
      <c r="H76" s="69">
        <v>2409</v>
      </c>
      <c r="I76" s="22">
        <v>2022520010115</v>
      </c>
      <c r="J76" s="23" t="s">
        <v>166</v>
      </c>
      <c r="K76" s="40">
        <v>12826814893</v>
      </c>
      <c r="L76" s="19">
        <v>15</v>
      </c>
      <c r="M76" s="151"/>
      <c r="N76" s="25"/>
      <c r="O76" s="25"/>
      <c r="P76" s="25"/>
      <c r="Q76" s="25"/>
      <c r="R76" s="25"/>
      <c r="S76" s="25"/>
      <c r="T76" s="25"/>
      <c r="U76" s="25"/>
      <c r="V76" s="26">
        <f t="shared" si="4"/>
        <v>0</v>
      </c>
      <c r="W76" s="25">
        <v>891444409</v>
      </c>
      <c r="X76" s="25"/>
      <c r="Y76" s="25">
        <v>6359387637</v>
      </c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>
        <v>5575982847</v>
      </c>
      <c r="AL76" s="25"/>
      <c r="AM76" s="25"/>
      <c r="AN76" s="25"/>
      <c r="AO76" s="27">
        <f t="shared" si="5"/>
        <v>12826814893</v>
      </c>
      <c r="AP76" s="25"/>
      <c r="AQ76" s="27">
        <f t="shared" si="7"/>
        <v>0</v>
      </c>
      <c r="AR76" s="25">
        <f t="shared" si="6"/>
        <v>12826814893</v>
      </c>
    </row>
    <row r="77" spans="2:44" ht="60" customHeight="1" x14ac:dyDescent="0.25">
      <c r="B77" s="18" t="s">
        <v>141</v>
      </c>
      <c r="C77" s="34" t="s">
        <v>142</v>
      </c>
      <c r="D77" s="21" t="s">
        <v>164</v>
      </c>
      <c r="E77" s="21" t="s">
        <v>313</v>
      </c>
      <c r="F77" s="69">
        <v>24</v>
      </c>
      <c r="G77" s="21" t="s">
        <v>320</v>
      </c>
      <c r="H77" s="69">
        <v>2409</v>
      </c>
      <c r="I77" s="19">
        <v>2022520010120</v>
      </c>
      <c r="J77" s="28" t="s">
        <v>167</v>
      </c>
      <c r="K77" s="32">
        <v>646105763</v>
      </c>
      <c r="L77" s="19">
        <v>14</v>
      </c>
      <c r="M77" s="151"/>
      <c r="N77" s="30"/>
      <c r="O77" s="30"/>
      <c r="P77" s="30"/>
      <c r="Q77" s="30"/>
      <c r="R77" s="30"/>
      <c r="S77" s="30"/>
      <c r="T77" s="30"/>
      <c r="U77" s="30"/>
      <c r="V77" s="26">
        <f t="shared" si="4"/>
        <v>0</v>
      </c>
      <c r="W77" s="30">
        <v>646105763</v>
      </c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27">
        <f t="shared" si="5"/>
        <v>646105763</v>
      </c>
      <c r="AP77" s="30"/>
      <c r="AQ77" s="27">
        <f t="shared" si="7"/>
        <v>0</v>
      </c>
      <c r="AR77" s="25">
        <f t="shared" si="6"/>
        <v>646105763</v>
      </c>
    </row>
    <row r="78" spans="2:44" ht="60" customHeight="1" x14ac:dyDescent="0.25">
      <c r="B78" s="18" t="s">
        <v>141</v>
      </c>
      <c r="C78" s="34" t="s">
        <v>142</v>
      </c>
      <c r="D78" s="21" t="s">
        <v>164</v>
      </c>
      <c r="E78" s="21" t="s">
        <v>313</v>
      </c>
      <c r="F78" s="69">
        <v>24</v>
      </c>
      <c r="G78" s="21" t="s">
        <v>320</v>
      </c>
      <c r="H78" s="69">
        <v>2409</v>
      </c>
      <c r="I78" s="19">
        <v>2022520010122</v>
      </c>
      <c r="J78" s="28" t="s">
        <v>168</v>
      </c>
      <c r="K78" s="32">
        <v>5435072107</v>
      </c>
      <c r="L78" s="19">
        <v>2</v>
      </c>
      <c r="M78" s="152"/>
      <c r="N78" s="30"/>
      <c r="O78" s="30"/>
      <c r="P78" s="30"/>
      <c r="Q78" s="30"/>
      <c r="R78" s="30"/>
      <c r="S78" s="30"/>
      <c r="T78" s="30"/>
      <c r="U78" s="30"/>
      <c r="V78" s="26">
        <f t="shared" si="4"/>
        <v>0</v>
      </c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>
        <v>5435072107</v>
      </c>
      <c r="AL78" s="30"/>
      <c r="AM78" s="30"/>
      <c r="AN78" s="30"/>
      <c r="AO78" s="27">
        <f t="shared" si="5"/>
        <v>5435072107</v>
      </c>
      <c r="AP78" s="30"/>
      <c r="AQ78" s="27">
        <f t="shared" si="7"/>
        <v>0</v>
      </c>
      <c r="AR78" s="25">
        <f t="shared" si="6"/>
        <v>5435072107</v>
      </c>
    </row>
    <row r="79" spans="2:44" ht="85.5" customHeight="1" x14ac:dyDescent="0.2">
      <c r="B79" s="18" t="s">
        <v>141</v>
      </c>
      <c r="C79" s="34" t="s">
        <v>169</v>
      </c>
      <c r="D79" s="38" t="s">
        <v>170</v>
      </c>
      <c r="E79" s="38" t="s">
        <v>321</v>
      </c>
      <c r="F79" s="69">
        <v>21</v>
      </c>
      <c r="G79" s="38" t="s">
        <v>322</v>
      </c>
      <c r="H79" s="69">
        <v>2102</v>
      </c>
      <c r="I79" s="22">
        <v>2022520010139</v>
      </c>
      <c r="J79" s="23" t="s">
        <v>171</v>
      </c>
      <c r="K79" s="24">
        <v>24721582188</v>
      </c>
      <c r="L79" s="19">
        <v>5</v>
      </c>
      <c r="M79" s="75">
        <f t="shared" ref="M79:M88" si="8">+AR79</f>
        <v>24721582188</v>
      </c>
      <c r="N79" s="25"/>
      <c r="O79" s="25"/>
      <c r="P79" s="25"/>
      <c r="Q79" s="25"/>
      <c r="R79" s="25"/>
      <c r="S79" s="25"/>
      <c r="T79" s="25"/>
      <c r="U79" s="25"/>
      <c r="V79" s="26">
        <f t="shared" si="4"/>
        <v>0</v>
      </c>
      <c r="W79" s="25"/>
      <c r="X79" s="25">
        <v>23993887188</v>
      </c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7">
        <f t="shared" si="5"/>
        <v>23993887188</v>
      </c>
      <c r="AP79" s="25">
        <v>727695000</v>
      </c>
      <c r="AQ79" s="27">
        <f t="shared" si="7"/>
        <v>727695000</v>
      </c>
      <c r="AR79" s="25">
        <f t="shared" si="6"/>
        <v>24721582188</v>
      </c>
    </row>
    <row r="80" spans="2:44" ht="82.5" customHeight="1" x14ac:dyDescent="0.2">
      <c r="B80" s="18" t="s">
        <v>172</v>
      </c>
      <c r="C80" s="34" t="s">
        <v>173</v>
      </c>
      <c r="D80" s="21" t="s">
        <v>174</v>
      </c>
      <c r="E80" s="21" t="s">
        <v>303</v>
      </c>
      <c r="F80" s="69">
        <v>45</v>
      </c>
      <c r="G80" s="21" t="s">
        <v>323</v>
      </c>
      <c r="H80" s="69">
        <v>4599</v>
      </c>
      <c r="I80" s="22">
        <v>2022520010059</v>
      </c>
      <c r="J80" s="23" t="s">
        <v>175</v>
      </c>
      <c r="K80" s="35">
        <v>591500000</v>
      </c>
      <c r="L80" s="19">
        <v>1</v>
      </c>
      <c r="M80" s="76">
        <f t="shared" si="8"/>
        <v>591500000</v>
      </c>
      <c r="N80" s="25"/>
      <c r="O80" s="25"/>
      <c r="P80" s="25"/>
      <c r="Q80" s="25"/>
      <c r="R80" s="25"/>
      <c r="S80" s="25"/>
      <c r="T80" s="25"/>
      <c r="U80" s="25"/>
      <c r="V80" s="26">
        <f t="shared" si="4"/>
        <v>0</v>
      </c>
      <c r="W80" s="25">
        <v>411500000</v>
      </c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>
        <v>180000000</v>
      </c>
      <c r="AL80" s="25"/>
      <c r="AM80" s="25"/>
      <c r="AN80" s="25"/>
      <c r="AO80" s="27">
        <f t="shared" si="5"/>
        <v>591500000</v>
      </c>
      <c r="AP80" s="25"/>
      <c r="AQ80" s="27">
        <f t="shared" si="7"/>
        <v>0</v>
      </c>
      <c r="AR80" s="25">
        <f t="shared" si="6"/>
        <v>591500000</v>
      </c>
    </row>
    <row r="81" spans="2:44" ht="82.5" customHeight="1" x14ac:dyDescent="0.2">
      <c r="B81" s="18" t="s">
        <v>172</v>
      </c>
      <c r="C81" s="34" t="s">
        <v>173</v>
      </c>
      <c r="D81" s="21" t="s">
        <v>176</v>
      </c>
      <c r="E81" s="21" t="s">
        <v>303</v>
      </c>
      <c r="F81" s="69">
        <v>45</v>
      </c>
      <c r="G81" s="21" t="s">
        <v>323</v>
      </c>
      <c r="H81" s="69">
        <v>4599</v>
      </c>
      <c r="I81" s="59">
        <v>2022520010030</v>
      </c>
      <c r="J81" s="60" t="s">
        <v>337</v>
      </c>
      <c r="K81" s="35">
        <v>209300000</v>
      </c>
      <c r="L81" s="19">
        <v>2</v>
      </c>
      <c r="M81" s="76">
        <f t="shared" si="8"/>
        <v>209300000</v>
      </c>
      <c r="N81" s="25"/>
      <c r="O81" s="25"/>
      <c r="P81" s="25"/>
      <c r="Q81" s="25"/>
      <c r="R81" s="25"/>
      <c r="S81" s="25"/>
      <c r="T81" s="25"/>
      <c r="U81" s="25"/>
      <c r="V81" s="26">
        <f t="shared" si="4"/>
        <v>0</v>
      </c>
      <c r="W81" s="25">
        <v>151400000</v>
      </c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>
        <v>57900000</v>
      </c>
      <c r="AL81" s="25"/>
      <c r="AM81" s="25"/>
      <c r="AN81" s="25"/>
      <c r="AO81" s="27">
        <f t="shared" si="5"/>
        <v>209300000</v>
      </c>
      <c r="AP81" s="25"/>
      <c r="AQ81" s="27">
        <f t="shared" si="7"/>
        <v>0</v>
      </c>
      <c r="AR81" s="25">
        <f t="shared" si="6"/>
        <v>209300000</v>
      </c>
    </row>
    <row r="82" spans="2:44" ht="82.5" customHeight="1" x14ac:dyDescent="0.2">
      <c r="B82" s="18" t="s">
        <v>172</v>
      </c>
      <c r="C82" s="34" t="s">
        <v>173</v>
      </c>
      <c r="D82" s="21" t="s">
        <v>178</v>
      </c>
      <c r="E82" s="21" t="s">
        <v>299</v>
      </c>
      <c r="F82" s="69">
        <v>40</v>
      </c>
      <c r="G82" s="21" t="s">
        <v>324</v>
      </c>
      <c r="H82" s="69">
        <v>4002</v>
      </c>
      <c r="I82" s="22">
        <v>2022520010110</v>
      </c>
      <c r="J82" s="23" t="s">
        <v>179</v>
      </c>
      <c r="K82" s="35">
        <v>1328800000</v>
      </c>
      <c r="L82" s="19">
        <v>7</v>
      </c>
      <c r="M82" s="76">
        <f t="shared" si="8"/>
        <v>1328800000</v>
      </c>
      <c r="N82" s="25"/>
      <c r="O82" s="25"/>
      <c r="P82" s="25"/>
      <c r="Q82" s="25"/>
      <c r="R82" s="25"/>
      <c r="S82" s="25">
        <v>228800000</v>
      </c>
      <c r="T82" s="25"/>
      <c r="U82" s="25"/>
      <c r="V82" s="26">
        <f t="shared" si="4"/>
        <v>228800000</v>
      </c>
      <c r="W82" s="25">
        <v>500000000</v>
      </c>
      <c r="X82" s="25"/>
      <c r="Y82" s="25">
        <v>300000000</v>
      </c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>
        <v>300000000</v>
      </c>
      <c r="AL82" s="25"/>
      <c r="AM82" s="25"/>
      <c r="AN82" s="25"/>
      <c r="AO82" s="27">
        <f t="shared" si="5"/>
        <v>1100000000</v>
      </c>
      <c r="AP82" s="25"/>
      <c r="AQ82" s="27">
        <f t="shared" si="7"/>
        <v>0</v>
      </c>
      <c r="AR82" s="25">
        <f t="shared" si="6"/>
        <v>1328800000</v>
      </c>
    </row>
    <row r="83" spans="2:44" ht="82.5" customHeight="1" x14ac:dyDescent="0.2">
      <c r="B83" s="18" t="s">
        <v>172</v>
      </c>
      <c r="C83" s="34" t="s">
        <v>180</v>
      </c>
      <c r="D83" s="21" t="s">
        <v>181</v>
      </c>
      <c r="E83" s="21" t="s">
        <v>303</v>
      </c>
      <c r="F83" s="69">
        <v>45</v>
      </c>
      <c r="G83" s="21" t="s">
        <v>325</v>
      </c>
      <c r="H83" s="69">
        <v>4503</v>
      </c>
      <c r="I83" s="22">
        <v>2022520010067</v>
      </c>
      <c r="J83" s="23" t="s">
        <v>182</v>
      </c>
      <c r="K83" s="35">
        <v>2988800000</v>
      </c>
      <c r="L83" s="19">
        <v>7</v>
      </c>
      <c r="M83" s="76">
        <f t="shared" si="8"/>
        <v>2988800000</v>
      </c>
      <c r="N83" s="25"/>
      <c r="O83" s="25"/>
      <c r="P83" s="25"/>
      <c r="Q83" s="25"/>
      <c r="R83" s="25"/>
      <c r="S83" s="25"/>
      <c r="T83" s="25"/>
      <c r="U83" s="25"/>
      <c r="V83" s="26">
        <f t="shared" si="4"/>
        <v>0</v>
      </c>
      <c r="W83" s="25"/>
      <c r="X83" s="25">
        <v>2236800000</v>
      </c>
      <c r="Y83" s="25">
        <v>2000000</v>
      </c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>
        <v>750000000</v>
      </c>
      <c r="AL83" s="25"/>
      <c r="AM83" s="25"/>
      <c r="AN83" s="25"/>
      <c r="AO83" s="27">
        <f t="shared" si="5"/>
        <v>2988800000</v>
      </c>
      <c r="AP83" s="25"/>
      <c r="AQ83" s="27">
        <f t="shared" si="7"/>
        <v>0</v>
      </c>
      <c r="AR83" s="25">
        <f t="shared" si="6"/>
        <v>2988800000</v>
      </c>
    </row>
    <row r="84" spans="2:44" ht="82.5" customHeight="1" x14ac:dyDescent="0.2">
      <c r="B84" s="18" t="s">
        <v>172</v>
      </c>
      <c r="C84" s="34" t="s">
        <v>173</v>
      </c>
      <c r="D84" s="21" t="s">
        <v>183</v>
      </c>
      <c r="E84" s="21" t="s">
        <v>303</v>
      </c>
      <c r="F84" s="69">
        <v>45</v>
      </c>
      <c r="G84" s="21" t="s">
        <v>323</v>
      </c>
      <c r="H84" s="69">
        <v>4599</v>
      </c>
      <c r="I84" s="22">
        <v>2022520010038</v>
      </c>
      <c r="J84" s="23" t="s">
        <v>184</v>
      </c>
      <c r="K84" s="35">
        <v>154600000</v>
      </c>
      <c r="L84" s="19">
        <v>2</v>
      </c>
      <c r="M84" s="76">
        <f t="shared" si="8"/>
        <v>154600000</v>
      </c>
      <c r="N84" s="25"/>
      <c r="O84" s="25"/>
      <c r="P84" s="25"/>
      <c r="Q84" s="25"/>
      <c r="R84" s="25"/>
      <c r="S84" s="25"/>
      <c r="T84" s="25"/>
      <c r="U84" s="25"/>
      <c r="V84" s="26">
        <f t="shared" si="4"/>
        <v>0</v>
      </c>
      <c r="W84" s="25">
        <v>134600000</v>
      </c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>
        <v>20000000</v>
      </c>
      <c r="AL84" s="25"/>
      <c r="AM84" s="25"/>
      <c r="AN84" s="25"/>
      <c r="AO84" s="27">
        <f t="shared" si="5"/>
        <v>154600000</v>
      </c>
      <c r="AP84" s="25"/>
      <c r="AQ84" s="27">
        <f t="shared" si="7"/>
        <v>0</v>
      </c>
      <c r="AR84" s="25">
        <f t="shared" si="6"/>
        <v>154600000</v>
      </c>
    </row>
    <row r="85" spans="2:44" ht="82.5" customHeight="1" x14ac:dyDescent="0.2">
      <c r="B85" s="18" t="s">
        <v>172</v>
      </c>
      <c r="C85" s="34" t="s">
        <v>173</v>
      </c>
      <c r="D85" s="21" t="s">
        <v>185</v>
      </c>
      <c r="E85" s="21" t="s">
        <v>326</v>
      </c>
      <c r="F85" s="69">
        <v>23</v>
      </c>
      <c r="G85" s="21" t="s">
        <v>327</v>
      </c>
      <c r="H85" s="69">
        <v>2302</v>
      </c>
      <c r="I85" s="22" t="s">
        <v>186</v>
      </c>
      <c r="J85" s="23" t="s">
        <v>187</v>
      </c>
      <c r="K85" s="35">
        <v>1534500000</v>
      </c>
      <c r="L85" s="19">
        <v>2</v>
      </c>
      <c r="M85" s="76">
        <f t="shared" si="8"/>
        <v>1534500000</v>
      </c>
      <c r="N85" s="25"/>
      <c r="O85" s="25"/>
      <c r="P85" s="25"/>
      <c r="Q85" s="25"/>
      <c r="R85" s="25"/>
      <c r="S85" s="25">
        <v>934500000</v>
      </c>
      <c r="T85" s="25"/>
      <c r="U85" s="25"/>
      <c r="V85" s="26">
        <f t="shared" si="4"/>
        <v>934500000</v>
      </c>
      <c r="W85" s="25">
        <v>400000000</v>
      </c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>
        <v>200000000</v>
      </c>
      <c r="AL85" s="25"/>
      <c r="AM85" s="25"/>
      <c r="AN85" s="25"/>
      <c r="AO85" s="27">
        <f t="shared" si="5"/>
        <v>600000000</v>
      </c>
      <c r="AP85" s="25"/>
      <c r="AQ85" s="27">
        <f t="shared" si="7"/>
        <v>0</v>
      </c>
      <c r="AR85" s="25">
        <f t="shared" si="6"/>
        <v>1534500000</v>
      </c>
    </row>
    <row r="86" spans="2:44" ht="115.5" customHeight="1" x14ac:dyDescent="0.2">
      <c r="B86" s="18" t="s">
        <v>172</v>
      </c>
      <c r="C86" s="34" t="s">
        <v>173</v>
      </c>
      <c r="D86" s="21" t="s">
        <v>188</v>
      </c>
      <c r="E86" s="21" t="s">
        <v>303</v>
      </c>
      <c r="F86" s="69">
        <v>45</v>
      </c>
      <c r="G86" s="21" t="s">
        <v>323</v>
      </c>
      <c r="H86" s="69">
        <v>4599</v>
      </c>
      <c r="I86" s="59">
        <v>2022520010060</v>
      </c>
      <c r="J86" s="60" t="s">
        <v>339</v>
      </c>
      <c r="K86" s="35">
        <v>325300000</v>
      </c>
      <c r="L86" s="19">
        <v>2</v>
      </c>
      <c r="M86" s="76">
        <f t="shared" si="8"/>
        <v>325300000</v>
      </c>
      <c r="N86" s="25"/>
      <c r="O86" s="25"/>
      <c r="P86" s="25"/>
      <c r="Q86" s="25"/>
      <c r="R86" s="25"/>
      <c r="S86" s="25"/>
      <c r="T86" s="25"/>
      <c r="U86" s="25"/>
      <c r="V86" s="26">
        <f t="shared" si="4"/>
        <v>0</v>
      </c>
      <c r="W86" s="25">
        <v>325300000</v>
      </c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7">
        <f t="shared" si="5"/>
        <v>325300000</v>
      </c>
      <c r="AP86" s="25"/>
      <c r="AQ86" s="27">
        <f t="shared" si="7"/>
        <v>0</v>
      </c>
      <c r="AR86" s="25">
        <f t="shared" si="6"/>
        <v>325300000</v>
      </c>
    </row>
    <row r="87" spans="2:44" ht="82.5" customHeight="1" x14ac:dyDescent="0.2">
      <c r="B87" s="18" t="s">
        <v>172</v>
      </c>
      <c r="C87" s="34" t="s">
        <v>173</v>
      </c>
      <c r="D87" s="21" t="s">
        <v>189</v>
      </c>
      <c r="E87" s="21" t="s">
        <v>303</v>
      </c>
      <c r="F87" s="69">
        <v>45</v>
      </c>
      <c r="G87" s="21" t="s">
        <v>323</v>
      </c>
      <c r="H87" s="69">
        <v>4599</v>
      </c>
      <c r="I87" s="22">
        <v>2022520010091</v>
      </c>
      <c r="J87" s="23" t="s">
        <v>190</v>
      </c>
      <c r="K87" s="35">
        <v>840700000</v>
      </c>
      <c r="L87" s="19">
        <v>7</v>
      </c>
      <c r="M87" s="76">
        <f t="shared" si="8"/>
        <v>840700000</v>
      </c>
      <c r="N87" s="25"/>
      <c r="O87" s="25"/>
      <c r="P87" s="25"/>
      <c r="Q87" s="25"/>
      <c r="R87" s="25"/>
      <c r="S87" s="25">
        <v>200000000</v>
      </c>
      <c r="T87" s="25"/>
      <c r="U87" s="25"/>
      <c r="V87" s="26">
        <f t="shared" si="4"/>
        <v>200000000</v>
      </c>
      <c r="W87" s="25">
        <v>590700000</v>
      </c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>
        <v>50000000</v>
      </c>
      <c r="AL87" s="25"/>
      <c r="AM87" s="25"/>
      <c r="AN87" s="25"/>
      <c r="AO87" s="27">
        <f t="shared" si="5"/>
        <v>640700000</v>
      </c>
      <c r="AP87" s="25"/>
      <c r="AQ87" s="27">
        <f t="shared" si="7"/>
        <v>0</v>
      </c>
      <c r="AR87" s="25">
        <f t="shared" si="6"/>
        <v>840700000</v>
      </c>
    </row>
    <row r="88" spans="2:44" ht="82.5" customHeight="1" x14ac:dyDescent="0.2">
      <c r="B88" s="18" t="s">
        <v>172</v>
      </c>
      <c r="C88" s="34" t="s">
        <v>173</v>
      </c>
      <c r="D88" s="21" t="s">
        <v>191</v>
      </c>
      <c r="E88" s="21" t="s">
        <v>328</v>
      </c>
      <c r="F88" s="69">
        <v>12</v>
      </c>
      <c r="G88" s="21" t="s">
        <v>329</v>
      </c>
      <c r="H88" s="69">
        <v>1205</v>
      </c>
      <c r="I88" s="22">
        <v>2022520010129</v>
      </c>
      <c r="J88" s="23" t="s">
        <v>192</v>
      </c>
      <c r="K88" s="35">
        <v>252600000</v>
      </c>
      <c r="L88" s="19">
        <v>4</v>
      </c>
      <c r="M88" s="76">
        <f t="shared" si="8"/>
        <v>252600000</v>
      </c>
      <c r="N88" s="25"/>
      <c r="O88" s="25"/>
      <c r="P88" s="25"/>
      <c r="Q88" s="25"/>
      <c r="R88" s="25"/>
      <c r="S88" s="25">
        <v>102600000</v>
      </c>
      <c r="T88" s="25"/>
      <c r="U88" s="25"/>
      <c r="V88" s="26">
        <f t="shared" si="4"/>
        <v>102600000</v>
      </c>
      <c r="W88" s="25">
        <v>100000000</v>
      </c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>
        <v>50000000</v>
      </c>
      <c r="AL88" s="25"/>
      <c r="AM88" s="25"/>
      <c r="AN88" s="25"/>
      <c r="AO88" s="27">
        <f t="shared" si="5"/>
        <v>150000000</v>
      </c>
      <c r="AP88" s="25"/>
      <c r="AQ88" s="27">
        <f t="shared" si="7"/>
        <v>0</v>
      </c>
      <c r="AR88" s="25">
        <f t="shared" si="6"/>
        <v>252600000</v>
      </c>
    </row>
    <row r="89" spans="2:44" ht="60" customHeight="1" x14ac:dyDescent="0.2">
      <c r="B89" s="18" t="s">
        <v>172</v>
      </c>
      <c r="C89" s="34" t="s">
        <v>193</v>
      </c>
      <c r="D89" s="21" t="s">
        <v>194</v>
      </c>
      <c r="E89" s="21" t="s">
        <v>303</v>
      </c>
      <c r="F89" s="69">
        <v>45</v>
      </c>
      <c r="G89" s="21" t="s">
        <v>305</v>
      </c>
      <c r="H89" s="69">
        <v>4502</v>
      </c>
      <c r="I89" s="22">
        <v>2022520010045</v>
      </c>
      <c r="J89" s="23" t="s">
        <v>195</v>
      </c>
      <c r="K89" s="35">
        <v>1174000000</v>
      </c>
      <c r="L89" s="19">
        <v>16</v>
      </c>
      <c r="M89" s="150">
        <f>+AR89+AR90</f>
        <v>1284400000</v>
      </c>
      <c r="N89" s="25"/>
      <c r="O89" s="25"/>
      <c r="P89" s="25"/>
      <c r="Q89" s="25"/>
      <c r="R89" s="25"/>
      <c r="S89" s="25"/>
      <c r="T89" s="25"/>
      <c r="U89" s="25"/>
      <c r="V89" s="26">
        <f t="shared" ref="V89:V90" si="9">SUM(N89:U89)</f>
        <v>0</v>
      </c>
      <c r="W89" s="25">
        <v>714400000</v>
      </c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>
        <v>460000000</v>
      </c>
      <c r="AL89" s="25"/>
      <c r="AM89" s="25"/>
      <c r="AN89" s="25"/>
      <c r="AO89" s="27">
        <f t="shared" si="5"/>
        <v>1174400000</v>
      </c>
      <c r="AP89" s="25"/>
      <c r="AQ89" s="27">
        <f t="shared" si="7"/>
        <v>0</v>
      </c>
      <c r="AR89" s="25">
        <f t="shared" si="6"/>
        <v>1174400000</v>
      </c>
    </row>
    <row r="90" spans="2:44" ht="69" customHeight="1" x14ac:dyDescent="0.2">
      <c r="B90" s="18" t="s">
        <v>172</v>
      </c>
      <c r="C90" s="34" t="s">
        <v>193</v>
      </c>
      <c r="D90" s="21" t="s">
        <v>194</v>
      </c>
      <c r="E90" s="21" t="s">
        <v>303</v>
      </c>
      <c r="F90" s="69">
        <v>45</v>
      </c>
      <c r="G90" s="21" t="s">
        <v>305</v>
      </c>
      <c r="H90" s="69">
        <v>4502</v>
      </c>
      <c r="I90" s="22">
        <v>2022520010063</v>
      </c>
      <c r="J90" s="23" t="s">
        <v>196</v>
      </c>
      <c r="K90" s="35">
        <v>110000000</v>
      </c>
      <c r="L90" s="19">
        <v>4</v>
      </c>
      <c r="M90" s="152"/>
      <c r="N90" s="25"/>
      <c r="O90" s="25"/>
      <c r="P90" s="25"/>
      <c r="Q90" s="25"/>
      <c r="R90" s="25"/>
      <c r="S90" s="25"/>
      <c r="T90" s="25"/>
      <c r="U90" s="25"/>
      <c r="V90" s="26">
        <f t="shared" si="9"/>
        <v>0</v>
      </c>
      <c r="W90" s="25">
        <v>110000000</v>
      </c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7">
        <f t="shared" si="5"/>
        <v>110000000</v>
      </c>
      <c r="AP90" s="25"/>
      <c r="AQ90" s="27">
        <f t="shared" si="7"/>
        <v>0</v>
      </c>
      <c r="AR90" s="25">
        <f t="shared" si="6"/>
        <v>110000000</v>
      </c>
    </row>
    <row r="91" spans="2:44" ht="60" customHeight="1" x14ac:dyDescent="0.25">
      <c r="B91" s="18" t="s">
        <v>172</v>
      </c>
      <c r="C91" s="34" t="s">
        <v>197</v>
      </c>
      <c r="D91" s="21" t="s">
        <v>198</v>
      </c>
      <c r="E91" s="21" t="s">
        <v>303</v>
      </c>
      <c r="F91" s="69">
        <v>45</v>
      </c>
      <c r="G91" s="21" t="s">
        <v>304</v>
      </c>
      <c r="H91" s="69">
        <v>4501</v>
      </c>
      <c r="I91" s="22">
        <v>2022520010069</v>
      </c>
      <c r="J91" s="23" t="s">
        <v>199</v>
      </c>
      <c r="K91" s="35">
        <v>391400000</v>
      </c>
      <c r="L91" s="19">
        <v>8</v>
      </c>
      <c r="M91" s="150">
        <f>SUM(AR91:AR99)</f>
        <v>16251665800.809999</v>
      </c>
      <c r="N91" s="30"/>
      <c r="O91" s="30"/>
      <c r="P91" s="30"/>
      <c r="Q91" s="30"/>
      <c r="R91" s="30"/>
      <c r="S91" s="30">
        <v>391400000</v>
      </c>
      <c r="T91" s="30"/>
      <c r="U91" s="30"/>
      <c r="V91" s="26">
        <f t="shared" ref="V91:V99" si="10">SUM(N91:U91)</f>
        <v>391400000</v>
      </c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27">
        <f t="shared" si="5"/>
        <v>0</v>
      </c>
      <c r="AP91" s="30"/>
      <c r="AQ91" s="27">
        <f t="shared" si="7"/>
        <v>0</v>
      </c>
      <c r="AR91" s="25">
        <f t="shared" si="6"/>
        <v>391400000</v>
      </c>
    </row>
    <row r="92" spans="2:44" ht="60" customHeight="1" x14ac:dyDescent="0.25">
      <c r="B92" s="18" t="s">
        <v>172</v>
      </c>
      <c r="C92" s="34" t="s">
        <v>197</v>
      </c>
      <c r="D92" s="21" t="s">
        <v>198</v>
      </c>
      <c r="E92" s="21" t="s">
        <v>303</v>
      </c>
      <c r="F92" s="69">
        <v>45</v>
      </c>
      <c r="G92" s="21" t="s">
        <v>304</v>
      </c>
      <c r="H92" s="69">
        <v>4501</v>
      </c>
      <c r="I92" s="22">
        <v>2022520010070</v>
      </c>
      <c r="J92" s="23" t="s">
        <v>200</v>
      </c>
      <c r="K92" s="35">
        <v>834400000</v>
      </c>
      <c r="L92" s="19">
        <v>7</v>
      </c>
      <c r="M92" s="151"/>
      <c r="N92" s="33"/>
      <c r="O92" s="33"/>
      <c r="P92" s="33"/>
      <c r="Q92" s="33"/>
      <c r="R92" s="33"/>
      <c r="S92" s="33">
        <v>834400000</v>
      </c>
      <c r="T92" s="33"/>
      <c r="U92" s="33"/>
      <c r="V92" s="26">
        <f t="shared" si="10"/>
        <v>834400000</v>
      </c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27">
        <f t="shared" si="5"/>
        <v>0</v>
      </c>
      <c r="AP92" s="33"/>
      <c r="AQ92" s="27">
        <f t="shared" si="7"/>
        <v>0</v>
      </c>
      <c r="AR92" s="25">
        <f t="shared" si="6"/>
        <v>834400000</v>
      </c>
    </row>
    <row r="93" spans="2:44" ht="60" customHeight="1" x14ac:dyDescent="0.2">
      <c r="B93" s="18" t="s">
        <v>172</v>
      </c>
      <c r="C93" s="34" t="s">
        <v>197</v>
      </c>
      <c r="D93" s="21" t="s">
        <v>198</v>
      </c>
      <c r="E93" s="21" t="s">
        <v>303</v>
      </c>
      <c r="F93" s="69">
        <v>45</v>
      </c>
      <c r="G93" s="21" t="s">
        <v>304</v>
      </c>
      <c r="H93" s="69">
        <v>4501</v>
      </c>
      <c r="I93" s="22">
        <v>2022520010071</v>
      </c>
      <c r="J93" s="23" t="s">
        <v>201</v>
      </c>
      <c r="K93" s="35">
        <v>8191000000</v>
      </c>
      <c r="L93" s="19">
        <v>1</v>
      </c>
      <c r="M93" s="151"/>
      <c r="N93" s="31"/>
      <c r="O93" s="31"/>
      <c r="P93" s="31"/>
      <c r="Q93" s="31"/>
      <c r="R93" s="31"/>
      <c r="S93" s="31"/>
      <c r="T93" s="31"/>
      <c r="U93" s="31"/>
      <c r="V93" s="26">
        <f t="shared" si="10"/>
        <v>0</v>
      </c>
      <c r="W93" s="31">
        <v>1330000000</v>
      </c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>
        <v>6861000000</v>
      </c>
      <c r="AO93" s="27">
        <f t="shared" si="5"/>
        <v>8191000000</v>
      </c>
      <c r="AP93" s="31"/>
      <c r="AQ93" s="27">
        <f t="shared" si="7"/>
        <v>0</v>
      </c>
      <c r="AR93" s="25">
        <f t="shared" si="6"/>
        <v>8191000000</v>
      </c>
    </row>
    <row r="94" spans="2:44" ht="60" customHeight="1" x14ac:dyDescent="0.25">
      <c r="B94" s="18" t="s">
        <v>172</v>
      </c>
      <c r="C94" s="34" t="s">
        <v>197</v>
      </c>
      <c r="D94" s="21" t="s">
        <v>198</v>
      </c>
      <c r="E94" s="21" t="s">
        <v>303</v>
      </c>
      <c r="F94" s="69">
        <v>45</v>
      </c>
      <c r="G94" s="21" t="s">
        <v>304</v>
      </c>
      <c r="H94" s="69">
        <v>4501</v>
      </c>
      <c r="I94" s="22">
        <v>2022520010073</v>
      </c>
      <c r="J94" s="23" t="s">
        <v>202</v>
      </c>
      <c r="K94" s="35">
        <v>131600000</v>
      </c>
      <c r="L94" s="19">
        <v>2</v>
      </c>
      <c r="M94" s="151"/>
      <c r="N94" s="30"/>
      <c r="O94" s="30"/>
      <c r="P94" s="30"/>
      <c r="Q94" s="30"/>
      <c r="R94" s="30"/>
      <c r="S94" s="30">
        <v>131600000</v>
      </c>
      <c r="T94" s="30"/>
      <c r="U94" s="30"/>
      <c r="V94" s="26">
        <f t="shared" si="10"/>
        <v>131600000</v>
      </c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27">
        <f t="shared" si="5"/>
        <v>0</v>
      </c>
      <c r="AP94" s="30"/>
      <c r="AQ94" s="27">
        <f t="shared" si="7"/>
        <v>0</v>
      </c>
      <c r="AR94" s="25">
        <f t="shared" si="6"/>
        <v>131600000</v>
      </c>
    </row>
    <row r="95" spans="2:44" ht="60" customHeight="1" x14ac:dyDescent="0.25">
      <c r="B95" s="18" t="s">
        <v>172</v>
      </c>
      <c r="C95" s="34" t="s">
        <v>197</v>
      </c>
      <c r="D95" s="21" t="s">
        <v>198</v>
      </c>
      <c r="E95" s="21" t="s">
        <v>303</v>
      </c>
      <c r="F95" s="69">
        <v>45</v>
      </c>
      <c r="G95" s="21" t="s">
        <v>304</v>
      </c>
      <c r="H95" s="69">
        <v>4501</v>
      </c>
      <c r="I95" s="22">
        <v>2022520010081</v>
      </c>
      <c r="J95" s="23" t="s">
        <v>203</v>
      </c>
      <c r="K95" s="35">
        <v>937000000</v>
      </c>
      <c r="L95" s="19">
        <v>2</v>
      </c>
      <c r="M95" s="151"/>
      <c r="N95" s="30"/>
      <c r="O95" s="30"/>
      <c r="P95" s="30"/>
      <c r="Q95" s="30"/>
      <c r="R95" s="30"/>
      <c r="S95" s="30">
        <v>20000000</v>
      </c>
      <c r="T95" s="30"/>
      <c r="U95" s="30"/>
      <c r="V95" s="26">
        <f t="shared" si="10"/>
        <v>20000000</v>
      </c>
      <c r="W95" s="25">
        <v>817000000</v>
      </c>
      <c r="X95" s="30"/>
      <c r="Y95" s="30"/>
      <c r="Z95" s="30"/>
      <c r="AA95" s="30"/>
      <c r="AB95" s="30"/>
      <c r="AC95" s="30"/>
      <c r="AD95" s="30"/>
      <c r="AE95" s="30"/>
      <c r="AF95" s="30">
        <v>100000000</v>
      </c>
      <c r="AG95" s="30"/>
      <c r="AH95" s="30"/>
      <c r="AI95" s="30"/>
      <c r="AJ95" s="30"/>
      <c r="AK95" s="30"/>
      <c r="AL95" s="30"/>
      <c r="AM95" s="30"/>
      <c r="AN95" s="30"/>
      <c r="AO95" s="27">
        <f t="shared" si="5"/>
        <v>917000000</v>
      </c>
      <c r="AP95" s="30"/>
      <c r="AQ95" s="27">
        <f t="shared" si="7"/>
        <v>0</v>
      </c>
      <c r="AR95" s="25">
        <f t="shared" si="6"/>
        <v>937000000</v>
      </c>
    </row>
    <row r="96" spans="2:44" ht="60" customHeight="1" x14ac:dyDescent="0.25">
      <c r="B96" s="18" t="s">
        <v>172</v>
      </c>
      <c r="C96" s="34" t="s">
        <v>197</v>
      </c>
      <c r="D96" s="21" t="s">
        <v>198</v>
      </c>
      <c r="E96" s="21" t="s">
        <v>303</v>
      </c>
      <c r="F96" s="69">
        <v>45</v>
      </c>
      <c r="G96" s="21" t="s">
        <v>304</v>
      </c>
      <c r="H96" s="69">
        <v>4501</v>
      </c>
      <c r="I96" s="22">
        <v>2022520010085</v>
      </c>
      <c r="J96" s="23" t="s">
        <v>204</v>
      </c>
      <c r="K96" s="35">
        <v>4313665800.8100004</v>
      </c>
      <c r="L96" s="19">
        <v>2</v>
      </c>
      <c r="M96" s="151"/>
      <c r="N96" s="30"/>
      <c r="O96" s="30"/>
      <c r="P96" s="30"/>
      <c r="Q96" s="30"/>
      <c r="R96" s="30"/>
      <c r="S96" s="30"/>
      <c r="T96" s="30"/>
      <c r="U96" s="30"/>
      <c r="V96" s="26">
        <f t="shared" si="10"/>
        <v>0</v>
      </c>
      <c r="W96" s="25">
        <v>897000000</v>
      </c>
      <c r="X96" s="30">
        <v>2530178339.8099999</v>
      </c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>
        <v>886487461</v>
      </c>
      <c r="AL96" s="30"/>
      <c r="AM96" s="30"/>
      <c r="AN96" s="30"/>
      <c r="AO96" s="27">
        <f t="shared" si="5"/>
        <v>4313665800.8099995</v>
      </c>
      <c r="AP96" s="30"/>
      <c r="AQ96" s="27">
        <f t="shared" si="7"/>
        <v>0</v>
      </c>
      <c r="AR96" s="25">
        <f t="shared" si="6"/>
        <v>4313665800.8099995</v>
      </c>
    </row>
    <row r="97" spans="2:44" ht="60" customHeight="1" x14ac:dyDescent="0.25">
      <c r="B97" s="18" t="s">
        <v>172</v>
      </c>
      <c r="C97" s="34" t="s">
        <v>197</v>
      </c>
      <c r="D97" s="21" t="s">
        <v>198</v>
      </c>
      <c r="E97" s="21" t="s">
        <v>303</v>
      </c>
      <c r="F97" s="69">
        <v>45</v>
      </c>
      <c r="G97" s="21" t="s">
        <v>304</v>
      </c>
      <c r="H97" s="69">
        <v>4501</v>
      </c>
      <c r="I97" s="22">
        <v>2022520010087</v>
      </c>
      <c r="J97" s="23" t="s">
        <v>205</v>
      </c>
      <c r="K97" s="35">
        <v>191100000</v>
      </c>
      <c r="L97" s="19">
        <v>7</v>
      </c>
      <c r="M97" s="151"/>
      <c r="N97" s="30"/>
      <c r="O97" s="30"/>
      <c r="P97" s="30"/>
      <c r="Q97" s="30"/>
      <c r="R97" s="30"/>
      <c r="S97" s="30">
        <v>191100000</v>
      </c>
      <c r="T97" s="30"/>
      <c r="U97" s="30"/>
      <c r="V97" s="26">
        <f t="shared" si="10"/>
        <v>191100000</v>
      </c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27">
        <f t="shared" si="5"/>
        <v>0</v>
      </c>
      <c r="AP97" s="30"/>
      <c r="AQ97" s="27">
        <f t="shared" si="7"/>
        <v>0</v>
      </c>
      <c r="AR97" s="25">
        <f t="shared" si="6"/>
        <v>191100000</v>
      </c>
    </row>
    <row r="98" spans="2:44" ht="60" customHeight="1" x14ac:dyDescent="0.25">
      <c r="B98" s="18" t="s">
        <v>172</v>
      </c>
      <c r="C98" s="34" t="s">
        <v>197</v>
      </c>
      <c r="D98" s="21" t="s">
        <v>198</v>
      </c>
      <c r="E98" s="21" t="s">
        <v>328</v>
      </c>
      <c r="F98" s="69">
        <v>12</v>
      </c>
      <c r="G98" s="21" t="s">
        <v>330</v>
      </c>
      <c r="H98" s="69">
        <v>1202</v>
      </c>
      <c r="I98" s="22">
        <v>2022520010088</v>
      </c>
      <c r="J98" s="23" t="s">
        <v>206</v>
      </c>
      <c r="K98" s="35">
        <v>1231500000</v>
      </c>
      <c r="L98" s="19">
        <v>13</v>
      </c>
      <c r="M98" s="151"/>
      <c r="N98" s="30"/>
      <c r="O98" s="30"/>
      <c r="P98" s="30"/>
      <c r="Q98" s="30"/>
      <c r="R98" s="30"/>
      <c r="S98" s="30">
        <v>1231500000</v>
      </c>
      <c r="T98" s="30"/>
      <c r="U98" s="30"/>
      <c r="V98" s="26">
        <f t="shared" si="10"/>
        <v>1231500000</v>
      </c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27">
        <f t="shared" si="5"/>
        <v>0</v>
      </c>
      <c r="AP98" s="30"/>
      <c r="AQ98" s="27">
        <f t="shared" si="7"/>
        <v>0</v>
      </c>
      <c r="AR98" s="25">
        <f t="shared" si="6"/>
        <v>1231500000</v>
      </c>
    </row>
    <row r="99" spans="2:44" ht="60" customHeight="1" x14ac:dyDescent="0.25">
      <c r="B99" s="18" t="s">
        <v>172</v>
      </c>
      <c r="C99" s="34" t="s">
        <v>207</v>
      </c>
      <c r="D99" s="21" t="s">
        <v>198</v>
      </c>
      <c r="E99" s="21" t="s">
        <v>303</v>
      </c>
      <c r="F99" s="69">
        <v>45</v>
      </c>
      <c r="G99" s="21" t="s">
        <v>304</v>
      </c>
      <c r="H99" s="69">
        <v>4501</v>
      </c>
      <c r="I99" s="22">
        <v>2022520010140</v>
      </c>
      <c r="J99" s="23" t="s">
        <v>208</v>
      </c>
      <c r="K99" s="35">
        <v>30000000</v>
      </c>
      <c r="L99" s="19">
        <v>1</v>
      </c>
      <c r="M99" s="151"/>
      <c r="N99" s="30"/>
      <c r="O99" s="30"/>
      <c r="P99" s="30"/>
      <c r="Q99" s="30"/>
      <c r="R99" s="30"/>
      <c r="S99" s="30"/>
      <c r="T99" s="30"/>
      <c r="U99" s="30"/>
      <c r="V99" s="26">
        <f t="shared" si="10"/>
        <v>0</v>
      </c>
      <c r="W99" s="25">
        <v>30000000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27">
        <f t="shared" si="5"/>
        <v>30000000</v>
      </c>
      <c r="AP99" s="30"/>
      <c r="AQ99" s="27">
        <f t="shared" si="7"/>
        <v>0</v>
      </c>
      <c r="AR99" s="25">
        <f t="shared" si="6"/>
        <v>30000000</v>
      </c>
    </row>
    <row r="100" spans="2:44" ht="82.5" customHeight="1" x14ac:dyDescent="0.2">
      <c r="B100" s="18" t="s">
        <v>172</v>
      </c>
      <c r="C100" s="34" t="s">
        <v>173</v>
      </c>
      <c r="D100" s="21" t="s">
        <v>209</v>
      </c>
      <c r="E100" s="21" t="s">
        <v>303</v>
      </c>
      <c r="F100" s="69">
        <v>45</v>
      </c>
      <c r="G100" s="21" t="s">
        <v>323</v>
      </c>
      <c r="H100" s="69">
        <v>4599</v>
      </c>
      <c r="I100" s="22">
        <v>2022520010152</v>
      </c>
      <c r="J100" s="23" t="s">
        <v>210</v>
      </c>
      <c r="K100" s="35">
        <v>730500000</v>
      </c>
      <c r="L100" s="19">
        <v>4</v>
      </c>
      <c r="M100" s="76">
        <f>+AR100</f>
        <v>730500000</v>
      </c>
      <c r="N100" s="25"/>
      <c r="O100" s="25"/>
      <c r="P100" s="25"/>
      <c r="Q100" s="25"/>
      <c r="R100" s="25"/>
      <c r="S100" s="25">
        <v>80500000</v>
      </c>
      <c r="T100" s="25"/>
      <c r="U100" s="25"/>
      <c r="V100" s="26">
        <f>SUM(N100:U100)</f>
        <v>80500000</v>
      </c>
      <c r="W100" s="25">
        <v>300000000</v>
      </c>
      <c r="X100" s="25"/>
      <c r="Y100" s="25"/>
      <c r="Z100" s="25">
        <v>200000000</v>
      </c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>
        <v>150000000</v>
      </c>
      <c r="AL100" s="25"/>
      <c r="AM100" s="25"/>
      <c r="AN100" s="25"/>
      <c r="AO100" s="27">
        <f>SUM(W100:AN100)</f>
        <v>650000000</v>
      </c>
      <c r="AP100" s="25"/>
      <c r="AQ100" s="27">
        <f t="shared" si="7"/>
        <v>0</v>
      </c>
      <c r="AR100" s="25">
        <f>+V100+AO100+AQ100</f>
        <v>730500000</v>
      </c>
    </row>
    <row r="101" spans="2:44" ht="60" customHeight="1" x14ac:dyDescent="0.25">
      <c r="B101" s="18" t="s">
        <v>172</v>
      </c>
      <c r="C101" s="34" t="s">
        <v>211</v>
      </c>
      <c r="D101" s="21" t="s">
        <v>212</v>
      </c>
      <c r="E101" s="21" t="s">
        <v>308</v>
      </c>
      <c r="F101" s="69">
        <v>33</v>
      </c>
      <c r="G101" s="21" t="s">
        <v>309</v>
      </c>
      <c r="H101" s="69">
        <v>3301</v>
      </c>
      <c r="I101" s="22">
        <v>2021520010190</v>
      </c>
      <c r="J101" s="23" t="s">
        <v>213</v>
      </c>
      <c r="K101" s="35">
        <v>870000000</v>
      </c>
      <c r="L101" s="19"/>
      <c r="M101" s="150">
        <f>SUM(AR101:AR111)</f>
        <v>28123028960</v>
      </c>
      <c r="N101" s="30"/>
      <c r="O101" s="30"/>
      <c r="P101" s="30"/>
      <c r="Q101" s="30"/>
      <c r="R101" s="30"/>
      <c r="S101" s="30"/>
      <c r="T101" s="30"/>
      <c r="U101" s="30"/>
      <c r="V101" s="26">
        <f t="shared" ref="V101:V111" si="11">SUM(N101:U101)</f>
        <v>0</v>
      </c>
      <c r="W101" s="25">
        <v>870000000</v>
      </c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27">
        <f t="shared" ref="AO101:AO111" si="12">SUM(W101:AN101)</f>
        <v>870000000</v>
      </c>
      <c r="AP101" s="30"/>
      <c r="AQ101" s="27">
        <f t="shared" si="7"/>
        <v>0</v>
      </c>
      <c r="AR101" s="25">
        <f t="shared" ref="AR101:AR118" si="13">+V101+AO101+AQ101</f>
        <v>870000000</v>
      </c>
    </row>
    <row r="102" spans="2:44" ht="60" customHeight="1" x14ac:dyDescent="0.25">
      <c r="B102" s="18" t="s">
        <v>172</v>
      </c>
      <c r="C102" s="34" t="s">
        <v>211</v>
      </c>
      <c r="D102" s="21" t="s">
        <v>212</v>
      </c>
      <c r="E102" s="21" t="s">
        <v>311</v>
      </c>
      <c r="F102" s="69">
        <v>43</v>
      </c>
      <c r="G102" s="21" t="s">
        <v>312</v>
      </c>
      <c r="H102" s="69">
        <v>4301</v>
      </c>
      <c r="I102" s="22">
        <v>2021520010191</v>
      </c>
      <c r="J102" s="23" t="s">
        <v>214</v>
      </c>
      <c r="K102" s="35">
        <v>1450000000</v>
      </c>
      <c r="L102" s="19"/>
      <c r="M102" s="151"/>
      <c r="N102" s="33"/>
      <c r="O102" s="33"/>
      <c r="P102" s="33"/>
      <c r="Q102" s="33"/>
      <c r="R102" s="33"/>
      <c r="S102" s="33"/>
      <c r="T102" s="33"/>
      <c r="U102" s="33"/>
      <c r="V102" s="26">
        <f t="shared" si="11"/>
        <v>0</v>
      </c>
      <c r="W102" s="33">
        <v>1450000000</v>
      </c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27">
        <f t="shared" si="12"/>
        <v>1450000000</v>
      </c>
      <c r="AP102" s="33"/>
      <c r="AQ102" s="27">
        <f t="shared" si="7"/>
        <v>0</v>
      </c>
      <c r="AR102" s="25">
        <f t="shared" si="13"/>
        <v>1450000000</v>
      </c>
    </row>
    <row r="103" spans="2:44" ht="60" customHeight="1" x14ac:dyDescent="0.2">
      <c r="B103" s="18" t="s">
        <v>172</v>
      </c>
      <c r="C103" s="34" t="s">
        <v>211</v>
      </c>
      <c r="D103" s="21" t="s">
        <v>212</v>
      </c>
      <c r="E103" s="21" t="s">
        <v>313</v>
      </c>
      <c r="F103" s="69">
        <v>24</v>
      </c>
      <c r="G103" s="21" t="s">
        <v>331</v>
      </c>
      <c r="H103" s="69">
        <v>2402</v>
      </c>
      <c r="I103" s="22">
        <v>2021520010227</v>
      </c>
      <c r="J103" s="23" t="s">
        <v>215</v>
      </c>
      <c r="K103" s="35">
        <v>4287749312</v>
      </c>
      <c r="L103" s="19"/>
      <c r="M103" s="151"/>
      <c r="N103" s="31"/>
      <c r="O103" s="31"/>
      <c r="P103" s="31"/>
      <c r="Q103" s="31"/>
      <c r="R103" s="31"/>
      <c r="S103" s="31"/>
      <c r="T103" s="31"/>
      <c r="U103" s="31"/>
      <c r="V103" s="26">
        <f t="shared" si="11"/>
        <v>0</v>
      </c>
      <c r="W103" s="31">
        <v>544993400</v>
      </c>
      <c r="X103" s="31"/>
      <c r="Y103" s="31"/>
      <c r="Z103" s="31"/>
      <c r="AA103" s="31"/>
      <c r="AB103" s="31"/>
      <c r="AC103" s="31"/>
      <c r="AD103" s="31"/>
      <c r="AE103" s="31"/>
      <c r="AF103" s="31">
        <v>1945000000</v>
      </c>
      <c r="AG103" s="31"/>
      <c r="AH103" s="31"/>
      <c r="AI103" s="31"/>
      <c r="AJ103" s="31"/>
      <c r="AK103" s="31"/>
      <c r="AL103" s="31"/>
      <c r="AM103" s="31"/>
      <c r="AN103" s="31">
        <v>1797755912</v>
      </c>
      <c r="AO103" s="27">
        <f t="shared" si="12"/>
        <v>4287749312</v>
      </c>
      <c r="AP103" s="31"/>
      <c r="AQ103" s="27">
        <f t="shared" si="7"/>
        <v>0</v>
      </c>
      <c r="AR103" s="25">
        <f t="shared" si="13"/>
        <v>4287749312</v>
      </c>
    </row>
    <row r="104" spans="2:44" ht="60" customHeight="1" x14ac:dyDescent="0.2">
      <c r="B104" s="18" t="s">
        <v>172</v>
      </c>
      <c r="C104" s="34" t="s">
        <v>211</v>
      </c>
      <c r="D104" s="21" t="s">
        <v>212</v>
      </c>
      <c r="E104" s="21" t="s">
        <v>313</v>
      </c>
      <c r="F104" s="69">
        <v>24</v>
      </c>
      <c r="G104" s="21" t="s">
        <v>331</v>
      </c>
      <c r="H104" s="69">
        <v>2402</v>
      </c>
      <c r="I104" s="22" t="s">
        <v>216</v>
      </c>
      <c r="J104" s="23" t="s">
        <v>217</v>
      </c>
      <c r="K104" s="35">
        <v>176000000</v>
      </c>
      <c r="L104" s="19"/>
      <c r="M104" s="151"/>
      <c r="N104" s="31"/>
      <c r="O104" s="31"/>
      <c r="P104" s="31"/>
      <c r="Q104" s="31"/>
      <c r="R104" s="31"/>
      <c r="S104" s="31"/>
      <c r="T104" s="31"/>
      <c r="U104" s="31"/>
      <c r="V104" s="26">
        <f t="shared" si="11"/>
        <v>0</v>
      </c>
      <c r="W104" s="31"/>
      <c r="X104" s="31"/>
      <c r="Y104" s="31"/>
      <c r="Z104" s="31"/>
      <c r="AA104" s="31"/>
      <c r="AB104" s="31"/>
      <c r="AC104" s="31"/>
      <c r="AD104" s="31"/>
      <c r="AE104" s="31"/>
      <c r="AF104" s="31">
        <v>176000000</v>
      </c>
      <c r="AG104" s="31"/>
      <c r="AH104" s="31"/>
      <c r="AI104" s="31"/>
      <c r="AJ104" s="31"/>
      <c r="AK104" s="31"/>
      <c r="AL104" s="31"/>
      <c r="AM104" s="31"/>
      <c r="AN104" s="31"/>
      <c r="AO104" s="27">
        <f t="shared" si="12"/>
        <v>176000000</v>
      </c>
      <c r="AP104" s="31"/>
      <c r="AQ104" s="27"/>
      <c r="AR104" s="25">
        <f t="shared" si="13"/>
        <v>176000000</v>
      </c>
    </row>
    <row r="105" spans="2:44" ht="60" customHeight="1" x14ac:dyDescent="0.25">
      <c r="B105" s="18" t="s">
        <v>172</v>
      </c>
      <c r="C105" s="34" t="s">
        <v>211</v>
      </c>
      <c r="D105" s="21" t="s">
        <v>212</v>
      </c>
      <c r="E105" s="21" t="s">
        <v>313</v>
      </c>
      <c r="F105" s="69">
        <v>24</v>
      </c>
      <c r="G105" s="21" t="s">
        <v>331</v>
      </c>
      <c r="H105" s="69">
        <v>2402</v>
      </c>
      <c r="I105" s="22" t="s">
        <v>218</v>
      </c>
      <c r="J105" s="23" t="s">
        <v>219</v>
      </c>
      <c r="K105" s="35">
        <v>4068000000</v>
      </c>
      <c r="L105" s="19"/>
      <c r="M105" s="151"/>
      <c r="N105" s="30"/>
      <c r="O105" s="30"/>
      <c r="P105" s="30"/>
      <c r="Q105" s="30"/>
      <c r="R105" s="30"/>
      <c r="S105" s="30"/>
      <c r="T105" s="30"/>
      <c r="U105" s="30"/>
      <c r="V105" s="26">
        <f t="shared" si="11"/>
        <v>0</v>
      </c>
      <c r="W105" s="30"/>
      <c r="X105" s="30"/>
      <c r="Y105" s="30"/>
      <c r="Z105" s="30"/>
      <c r="AA105" s="30"/>
      <c r="AB105" s="30"/>
      <c r="AC105" s="30"/>
      <c r="AD105" s="30"/>
      <c r="AE105" s="30"/>
      <c r="AF105" s="30">
        <v>1280000000</v>
      </c>
      <c r="AG105" s="30"/>
      <c r="AH105" s="30"/>
      <c r="AI105" s="30"/>
      <c r="AJ105" s="30"/>
      <c r="AK105" s="30">
        <v>100000000</v>
      </c>
      <c r="AL105" s="30"/>
      <c r="AM105" s="30"/>
      <c r="AN105" s="30">
        <v>2688000000</v>
      </c>
      <c r="AO105" s="27">
        <f t="shared" si="12"/>
        <v>4068000000</v>
      </c>
      <c r="AP105" s="30"/>
      <c r="AQ105" s="27">
        <f t="shared" si="7"/>
        <v>0</v>
      </c>
      <c r="AR105" s="25">
        <f t="shared" si="13"/>
        <v>4068000000</v>
      </c>
    </row>
    <row r="106" spans="2:44" ht="60" customHeight="1" x14ac:dyDescent="0.25">
      <c r="B106" s="18" t="s">
        <v>172</v>
      </c>
      <c r="C106" s="34" t="s">
        <v>211</v>
      </c>
      <c r="D106" s="21" t="s">
        <v>212</v>
      </c>
      <c r="E106" s="21" t="s">
        <v>299</v>
      </c>
      <c r="F106" s="69">
        <v>24</v>
      </c>
      <c r="G106" s="21" t="s">
        <v>331</v>
      </c>
      <c r="H106" s="69">
        <v>2402</v>
      </c>
      <c r="I106" s="22" t="s">
        <v>220</v>
      </c>
      <c r="J106" s="23" t="s">
        <v>221</v>
      </c>
      <c r="K106" s="35">
        <v>1868000000</v>
      </c>
      <c r="L106" s="19">
        <v>1</v>
      </c>
      <c r="M106" s="151"/>
      <c r="N106" s="30"/>
      <c r="O106" s="30"/>
      <c r="P106" s="30"/>
      <c r="Q106" s="30"/>
      <c r="R106" s="30"/>
      <c r="S106" s="30"/>
      <c r="T106" s="30"/>
      <c r="U106" s="30"/>
      <c r="V106" s="26">
        <f t="shared" si="11"/>
        <v>0</v>
      </c>
      <c r="W106" s="30"/>
      <c r="X106" s="30"/>
      <c r="Y106" s="30"/>
      <c r="Z106" s="30"/>
      <c r="AA106" s="30"/>
      <c r="AB106" s="30"/>
      <c r="AC106" s="30"/>
      <c r="AD106" s="30"/>
      <c r="AE106" s="30"/>
      <c r="AF106" s="30">
        <v>1868000000</v>
      </c>
      <c r="AG106" s="30"/>
      <c r="AH106" s="30"/>
      <c r="AI106" s="30"/>
      <c r="AJ106" s="30"/>
      <c r="AK106" s="30"/>
      <c r="AL106" s="30"/>
      <c r="AM106" s="30"/>
      <c r="AN106" s="30"/>
      <c r="AO106" s="27">
        <f t="shared" si="12"/>
        <v>1868000000</v>
      </c>
      <c r="AP106" s="30"/>
      <c r="AQ106" s="27">
        <f t="shared" si="7"/>
        <v>0</v>
      </c>
      <c r="AR106" s="25">
        <f t="shared" si="13"/>
        <v>1868000000</v>
      </c>
    </row>
    <row r="107" spans="2:44" ht="60" customHeight="1" x14ac:dyDescent="0.25">
      <c r="B107" s="18" t="s">
        <v>172</v>
      </c>
      <c r="C107" s="34" t="s">
        <v>211</v>
      </c>
      <c r="D107" s="21" t="s">
        <v>212</v>
      </c>
      <c r="E107" s="21" t="s">
        <v>321</v>
      </c>
      <c r="F107" s="69">
        <v>21</v>
      </c>
      <c r="G107" s="21" t="s">
        <v>322</v>
      </c>
      <c r="H107" s="69">
        <v>2102</v>
      </c>
      <c r="I107" s="22" t="s">
        <v>222</v>
      </c>
      <c r="J107" s="23" t="s">
        <v>223</v>
      </c>
      <c r="K107" s="35">
        <v>1838100000</v>
      </c>
      <c r="L107" s="19">
        <v>4</v>
      </c>
      <c r="M107" s="151"/>
      <c r="N107" s="30"/>
      <c r="O107" s="30"/>
      <c r="P107" s="30"/>
      <c r="Q107" s="30"/>
      <c r="R107" s="30"/>
      <c r="S107" s="30"/>
      <c r="T107" s="30"/>
      <c r="U107" s="30"/>
      <c r="V107" s="26">
        <f t="shared" si="11"/>
        <v>0</v>
      </c>
      <c r="W107" s="30"/>
      <c r="X107" s="30"/>
      <c r="Y107" s="30">
        <v>100000</v>
      </c>
      <c r="Z107" s="30"/>
      <c r="AA107" s="30"/>
      <c r="AB107" s="30"/>
      <c r="AC107" s="30"/>
      <c r="AD107" s="30"/>
      <c r="AE107" s="30"/>
      <c r="AF107" s="30"/>
      <c r="AG107" s="30"/>
      <c r="AH107" s="30">
        <v>600000000</v>
      </c>
      <c r="AI107" s="30"/>
      <c r="AJ107" s="30"/>
      <c r="AK107" s="30">
        <v>1238000000</v>
      </c>
      <c r="AL107" s="30"/>
      <c r="AM107" s="30"/>
      <c r="AN107" s="30"/>
      <c r="AO107" s="27">
        <f t="shared" si="12"/>
        <v>1838100000</v>
      </c>
      <c r="AP107" s="30"/>
      <c r="AQ107" s="27">
        <f t="shared" si="7"/>
        <v>0</v>
      </c>
      <c r="AR107" s="25">
        <f t="shared" si="13"/>
        <v>1838100000</v>
      </c>
    </row>
    <row r="108" spans="2:44" ht="60" customHeight="1" x14ac:dyDescent="0.25">
      <c r="B108" s="18" t="s">
        <v>172</v>
      </c>
      <c r="C108" s="34" t="s">
        <v>211</v>
      </c>
      <c r="D108" s="21" t="s">
        <v>212</v>
      </c>
      <c r="E108" s="21" t="s">
        <v>299</v>
      </c>
      <c r="F108" s="69">
        <v>24</v>
      </c>
      <c r="G108" s="21" t="s">
        <v>331</v>
      </c>
      <c r="H108" s="69">
        <v>2402</v>
      </c>
      <c r="I108" s="22" t="s">
        <v>224</v>
      </c>
      <c r="J108" s="23" t="s">
        <v>225</v>
      </c>
      <c r="K108" s="35">
        <v>1773115342</v>
      </c>
      <c r="L108" s="19">
        <v>3</v>
      </c>
      <c r="M108" s="151"/>
      <c r="N108" s="30"/>
      <c r="O108" s="30"/>
      <c r="P108" s="30"/>
      <c r="Q108" s="30"/>
      <c r="R108" s="30"/>
      <c r="S108" s="30">
        <v>500000000</v>
      </c>
      <c r="T108" s="30"/>
      <c r="U108" s="30"/>
      <c r="V108" s="26">
        <f t="shared" si="11"/>
        <v>500000000</v>
      </c>
      <c r="W108" s="30"/>
      <c r="X108" s="30"/>
      <c r="Y108" s="30"/>
      <c r="Z108" s="30"/>
      <c r="AA108" s="30"/>
      <c r="AB108" s="30"/>
      <c r="AC108" s="30"/>
      <c r="AD108" s="30"/>
      <c r="AE108" s="30"/>
      <c r="AF108" s="30">
        <v>891000000</v>
      </c>
      <c r="AG108" s="30"/>
      <c r="AH108" s="30"/>
      <c r="AI108" s="30"/>
      <c r="AJ108" s="30"/>
      <c r="AK108" s="30">
        <v>382115342</v>
      </c>
      <c r="AL108" s="30"/>
      <c r="AM108" s="30"/>
      <c r="AN108" s="30"/>
      <c r="AO108" s="27">
        <f t="shared" si="12"/>
        <v>1273115342</v>
      </c>
      <c r="AP108" s="30"/>
      <c r="AQ108" s="27">
        <f t="shared" si="7"/>
        <v>0</v>
      </c>
      <c r="AR108" s="25">
        <f t="shared" si="13"/>
        <v>1773115342</v>
      </c>
    </row>
    <row r="109" spans="2:44" ht="60" customHeight="1" x14ac:dyDescent="0.25">
      <c r="B109" s="18" t="s">
        <v>172</v>
      </c>
      <c r="C109" s="34" t="s">
        <v>211</v>
      </c>
      <c r="D109" s="21" t="s">
        <v>212</v>
      </c>
      <c r="E109" s="21" t="s">
        <v>311</v>
      </c>
      <c r="F109" s="69">
        <v>43</v>
      </c>
      <c r="G109" s="21" t="s">
        <v>312</v>
      </c>
      <c r="H109" s="69">
        <v>4301</v>
      </c>
      <c r="I109" s="22" t="s">
        <v>226</v>
      </c>
      <c r="J109" s="23" t="s">
        <v>227</v>
      </c>
      <c r="K109" s="35">
        <v>1527100000</v>
      </c>
      <c r="L109" s="19">
        <v>1</v>
      </c>
      <c r="M109" s="151"/>
      <c r="N109" s="30"/>
      <c r="O109" s="30"/>
      <c r="P109" s="30">
        <v>1416430419</v>
      </c>
      <c r="Q109" s="30"/>
      <c r="R109" s="30"/>
      <c r="S109" s="30">
        <v>48769581</v>
      </c>
      <c r="T109" s="30">
        <v>5000000</v>
      </c>
      <c r="U109" s="30"/>
      <c r="V109" s="26">
        <f t="shared" si="11"/>
        <v>1470200000</v>
      </c>
      <c r="W109" s="30">
        <v>6900000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>
        <v>50000000</v>
      </c>
      <c r="AL109" s="30"/>
      <c r="AM109" s="30"/>
      <c r="AN109" s="30"/>
      <c r="AO109" s="27">
        <f t="shared" si="12"/>
        <v>56900000</v>
      </c>
      <c r="AP109" s="30"/>
      <c r="AQ109" s="27">
        <f t="shared" si="7"/>
        <v>0</v>
      </c>
      <c r="AR109" s="25">
        <f t="shared" si="13"/>
        <v>1527100000</v>
      </c>
    </row>
    <row r="110" spans="2:44" ht="60" customHeight="1" x14ac:dyDescent="0.25">
      <c r="B110" s="18" t="s">
        <v>172</v>
      </c>
      <c r="C110" s="34" t="s">
        <v>211</v>
      </c>
      <c r="D110" s="21" t="s">
        <v>212</v>
      </c>
      <c r="E110" s="58" t="s">
        <v>303</v>
      </c>
      <c r="F110" s="70">
        <v>45</v>
      </c>
      <c r="G110" s="58" t="s">
        <v>305</v>
      </c>
      <c r="H110" s="70">
        <v>4502</v>
      </c>
      <c r="I110" s="22" t="s">
        <v>228</v>
      </c>
      <c r="J110" s="23" t="s">
        <v>229</v>
      </c>
      <c r="K110" s="35">
        <v>1516098220</v>
      </c>
      <c r="L110" s="19">
        <v>2</v>
      </c>
      <c r="M110" s="151"/>
      <c r="N110" s="30"/>
      <c r="O110" s="30"/>
      <c r="P110" s="30"/>
      <c r="Q110" s="30"/>
      <c r="R110" s="30">
        <v>1062322814</v>
      </c>
      <c r="S110" s="30">
        <v>450775406</v>
      </c>
      <c r="T110" s="30">
        <v>3000000</v>
      </c>
      <c r="U110" s="30"/>
      <c r="V110" s="26">
        <f t="shared" si="11"/>
        <v>1516098220</v>
      </c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27">
        <f t="shared" si="12"/>
        <v>0</v>
      </c>
      <c r="AP110" s="30"/>
      <c r="AQ110" s="27">
        <f t="shared" si="7"/>
        <v>0</v>
      </c>
      <c r="AR110" s="25">
        <f t="shared" si="13"/>
        <v>1516098220</v>
      </c>
    </row>
    <row r="111" spans="2:44" ht="60" customHeight="1" x14ac:dyDescent="0.25">
      <c r="B111" s="18" t="s">
        <v>172</v>
      </c>
      <c r="C111" s="34" t="s">
        <v>211</v>
      </c>
      <c r="D111" s="21" t="s">
        <v>212</v>
      </c>
      <c r="E111" s="21" t="s">
        <v>313</v>
      </c>
      <c r="F111" s="69">
        <v>24</v>
      </c>
      <c r="G111" s="21" t="s">
        <v>331</v>
      </c>
      <c r="H111" s="69">
        <v>2402</v>
      </c>
      <c r="I111" s="22" t="s">
        <v>230</v>
      </c>
      <c r="J111" s="23" t="s">
        <v>231</v>
      </c>
      <c r="K111" s="35">
        <v>8748866086</v>
      </c>
      <c r="L111" s="19">
        <v>3</v>
      </c>
      <c r="M111" s="151"/>
      <c r="N111" s="30"/>
      <c r="O111" s="30"/>
      <c r="P111" s="30"/>
      <c r="Q111" s="30"/>
      <c r="R111" s="30"/>
      <c r="S111" s="30"/>
      <c r="T111" s="30"/>
      <c r="U111" s="30"/>
      <c r="V111" s="26">
        <f t="shared" si="11"/>
        <v>0</v>
      </c>
      <c r="W111" s="30"/>
      <c r="X111" s="30"/>
      <c r="Y111" s="30"/>
      <c r="Z111" s="30"/>
      <c r="AA111" s="30">
        <v>1184374579</v>
      </c>
      <c r="AB111" s="30"/>
      <c r="AC111" s="30"/>
      <c r="AD111" s="30"/>
      <c r="AE111" s="30"/>
      <c r="AF111" s="30">
        <v>1190000000</v>
      </c>
      <c r="AG111" s="30"/>
      <c r="AH111" s="30"/>
      <c r="AI111" s="30"/>
      <c r="AJ111" s="30"/>
      <c r="AK111" s="30">
        <v>2350000000</v>
      </c>
      <c r="AL111" s="30"/>
      <c r="AM111" s="30"/>
      <c r="AN111" s="30">
        <v>4024491507</v>
      </c>
      <c r="AO111" s="27">
        <f t="shared" si="12"/>
        <v>8748866086</v>
      </c>
      <c r="AP111" s="30"/>
      <c r="AQ111" s="27">
        <f t="shared" si="7"/>
        <v>0</v>
      </c>
      <c r="AR111" s="25">
        <f t="shared" si="13"/>
        <v>8748866086</v>
      </c>
    </row>
    <row r="112" spans="2:44" ht="60" customHeight="1" x14ac:dyDescent="0.25">
      <c r="B112" s="18" t="s">
        <v>172</v>
      </c>
      <c r="C112" s="34" t="s">
        <v>173</v>
      </c>
      <c r="D112" s="21" t="s">
        <v>232</v>
      </c>
      <c r="E112" s="21" t="s">
        <v>299</v>
      </c>
      <c r="F112" s="69">
        <v>40</v>
      </c>
      <c r="G112" s="21" t="s">
        <v>324</v>
      </c>
      <c r="H112" s="69">
        <v>4002</v>
      </c>
      <c r="I112" s="19">
        <v>2021520010068</v>
      </c>
      <c r="J112" s="28" t="s">
        <v>233</v>
      </c>
      <c r="K112" s="36">
        <v>4703831824.1099997</v>
      </c>
      <c r="L112" s="19">
        <v>1</v>
      </c>
      <c r="M112" s="150">
        <f>SUM(AR112:AR118)</f>
        <v>21564591717.5261</v>
      </c>
      <c r="N112" s="30"/>
      <c r="O112" s="30"/>
      <c r="P112" s="30"/>
      <c r="Q112" s="30"/>
      <c r="R112" s="30"/>
      <c r="S112" s="30"/>
      <c r="T112" s="30"/>
      <c r="U112" s="30"/>
      <c r="V112" s="26">
        <f t="shared" ref="V112:V118" si="14">SUM(N112:U112)</f>
        <v>0</v>
      </c>
      <c r="W112" s="30">
        <v>844547548.49000013</v>
      </c>
      <c r="X112" s="30"/>
      <c r="Y112" s="30"/>
      <c r="Z112" s="30"/>
      <c r="AA112" s="30"/>
      <c r="AB112" s="30">
        <v>2023796275.6199999</v>
      </c>
      <c r="AC112" s="30">
        <v>1335488000.0000002</v>
      </c>
      <c r="AD112" s="30"/>
      <c r="AE112" s="30"/>
      <c r="AF112" s="30"/>
      <c r="AG112" s="30"/>
      <c r="AH112" s="30"/>
      <c r="AI112" s="30"/>
      <c r="AJ112" s="30"/>
      <c r="AK112" s="30">
        <v>500000000</v>
      </c>
      <c r="AL112" s="30"/>
      <c r="AM112" s="30"/>
      <c r="AN112" s="30"/>
      <c r="AO112" s="27">
        <f t="shared" ref="AO112:AO126" si="15">SUM(W112:AN112)</f>
        <v>4703831824.1100006</v>
      </c>
      <c r="AP112" s="30"/>
      <c r="AQ112" s="27">
        <f t="shared" si="7"/>
        <v>0</v>
      </c>
      <c r="AR112" s="25">
        <f t="shared" si="13"/>
        <v>4703831824.1100006</v>
      </c>
    </row>
    <row r="113" spans="2:44" ht="60" customHeight="1" x14ac:dyDescent="0.25">
      <c r="B113" s="18" t="s">
        <v>172</v>
      </c>
      <c r="C113" s="34" t="s">
        <v>173</v>
      </c>
      <c r="D113" s="21" t="s">
        <v>232</v>
      </c>
      <c r="E113" s="21" t="s">
        <v>299</v>
      </c>
      <c r="F113" s="69">
        <v>40</v>
      </c>
      <c r="G113" s="21" t="s">
        <v>324</v>
      </c>
      <c r="H113" s="69">
        <v>4002</v>
      </c>
      <c r="I113" s="19">
        <v>2021520010194</v>
      </c>
      <c r="J113" s="28" t="s">
        <v>234</v>
      </c>
      <c r="K113" s="29">
        <v>7807527040.4200001</v>
      </c>
      <c r="L113" s="19">
        <v>1</v>
      </c>
      <c r="M113" s="151"/>
      <c r="N113" s="33"/>
      <c r="O113" s="33"/>
      <c r="P113" s="33"/>
      <c r="Q113" s="33"/>
      <c r="R113" s="33"/>
      <c r="S113" s="33"/>
      <c r="T113" s="33"/>
      <c r="U113" s="33"/>
      <c r="V113" s="26">
        <f t="shared" si="14"/>
        <v>0</v>
      </c>
      <c r="W113" s="33"/>
      <c r="X113" s="33"/>
      <c r="Y113" s="33"/>
      <c r="Z113" s="33"/>
      <c r="AA113" s="33"/>
      <c r="AB113" s="33">
        <v>1076319337.3800001</v>
      </c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>
        <v>743232853</v>
      </c>
      <c r="AN113" s="33">
        <v>6731207703.04</v>
      </c>
      <c r="AO113" s="27">
        <f t="shared" si="15"/>
        <v>8550759893.4200001</v>
      </c>
      <c r="AP113" s="33"/>
      <c r="AQ113" s="27">
        <f t="shared" si="7"/>
        <v>0</v>
      </c>
      <c r="AR113" s="25">
        <f t="shared" si="13"/>
        <v>8550759893.4200001</v>
      </c>
    </row>
    <row r="114" spans="2:44" ht="60" customHeight="1" x14ac:dyDescent="0.2">
      <c r="B114" s="18" t="s">
        <v>172</v>
      </c>
      <c r="C114" s="34" t="s">
        <v>173</v>
      </c>
      <c r="D114" s="21" t="s">
        <v>232</v>
      </c>
      <c r="E114" s="21" t="s">
        <v>299</v>
      </c>
      <c r="F114" s="69">
        <v>40</v>
      </c>
      <c r="G114" s="21" t="s">
        <v>324</v>
      </c>
      <c r="H114" s="69">
        <v>4002</v>
      </c>
      <c r="I114" s="19">
        <v>2021520010206</v>
      </c>
      <c r="J114" s="28" t="s">
        <v>235</v>
      </c>
      <c r="K114" s="24">
        <v>743232853</v>
      </c>
      <c r="L114" s="19">
        <v>1</v>
      </c>
      <c r="M114" s="151"/>
      <c r="N114" s="31"/>
      <c r="O114" s="31"/>
      <c r="P114" s="31"/>
      <c r="Q114" s="31"/>
      <c r="R114" s="31"/>
      <c r="S114" s="31"/>
      <c r="T114" s="31"/>
      <c r="U114" s="31"/>
      <c r="V114" s="26">
        <f t="shared" si="14"/>
        <v>0</v>
      </c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27">
        <f t="shared" si="15"/>
        <v>0</v>
      </c>
      <c r="AP114" s="31"/>
      <c r="AQ114" s="27">
        <f t="shared" si="7"/>
        <v>0</v>
      </c>
      <c r="AR114" s="25">
        <f t="shared" si="13"/>
        <v>0</v>
      </c>
    </row>
    <row r="115" spans="2:44" ht="81" customHeight="1" x14ac:dyDescent="0.25">
      <c r="B115" s="18" t="s">
        <v>172</v>
      </c>
      <c r="C115" s="34" t="s">
        <v>173</v>
      </c>
      <c r="D115" s="21" t="s">
        <v>232</v>
      </c>
      <c r="E115" s="21" t="s">
        <v>299</v>
      </c>
      <c r="F115" s="69">
        <v>40</v>
      </c>
      <c r="G115" s="21" t="s">
        <v>324</v>
      </c>
      <c r="H115" s="69">
        <v>4002</v>
      </c>
      <c r="I115" s="19">
        <v>2022520010119</v>
      </c>
      <c r="J115" s="28" t="s">
        <v>236</v>
      </c>
      <c r="K115" s="36">
        <v>1970000000</v>
      </c>
      <c r="L115" s="19">
        <v>2</v>
      </c>
      <c r="M115" s="151"/>
      <c r="N115" s="30"/>
      <c r="O115" s="30"/>
      <c r="P115" s="30"/>
      <c r="Q115" s="30"/>
      <c r="R115" s="30"/>
      <c r="S115" s="30">
        <v>1840070894.27</v>
      </c>
      <c r="T115" s="30"/>
      <c r="U115" s="30"/>
      <c r="V115" s="26">
        <f t="shared" si="14"/>
        <v>1840070894.27</v>
      </c>
      <c r="W115" s="30">
        <v>129929105.73</v>
      </c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27">
        <f t="shared" si="15"/>
        <v>129929105.73</v>
      </c>
      <c r="AP115" s="30"/>
      <c r="AQ115" s="27">
        <f t="shared" si="7"/>
        <v>0</v>
      </c>
      <c r="AR115" s="25">
        <f t="shared" si="13"/>
        <v>1970000000</v>
      </c>
    </row>
    <row r="116" spans="2:44" ht="60" customHeight="1" x14ac:dyDescent="0.25">
      <c r="B116" s="18" t="s">
        <v>172</v>
      </c>
      <c r="C116" s="34" t="s">
        <v>173</v>
      </c>
      <c r="D116" s="21" t="s">
        <v>232</v>
      </c>
      <c r="E116" s="21" t="s">
        <v>299</v>
      </c>
      <c r="F116" s="69">
        <v>40</v>
      </c>
      <c r="G116" s="21" t="s">
        <v>324</v>
      </c>
      <c r="H116" s="69">
        <v>4002</v>
      </c>
      <c r="I116" s="19">
        <v>2022520010124</v>
      </c>
      <c r="J116" s="28" t="s">
        <v>237</v>
      </c>
      <c r="K116" s="29">
        <v>6000000000</v>
      </c>
      <c r="L116" s="19">
        <v>1</v>
      </c>
      <c r="M116" s="151"/>
      <c r="N116" s="30"/>
      <c r="O116" s="30"/>
      <c r="P116" s="30"/>
      <c r="Q116" s="30"/>
      <c r="R116" s="30"/>
      <c r="S116" s="30"/>
      <c r="T116" s="30"/>
      <c r="U116" s="30"/>
      <c r="V116" s="26">
        <f t="shared" si="14"/>
        <v>0</v>
      </c>
      <c r="W116" s="30">
        <v>3682129172.6499996</v>
      </c>
      <c r="X116" s="30"/>
      <c r="Y116" s="30"/>
      <c r="Z116" s="30">
        <v>193406380.34609997</v>
      </c>
      <c r="AA116" s="30"/>
      <c r="AB116" s="30">
        <v>54000000</v>
      </c>
      <c r="AC116" s="30"/>
      <c r="AD116" s="30"/>
      <c r="AE116" s="30"/>
      <c r="AF116" s="30">
        <v>1185000000</v>
      </c>
      <c r="AG116" s="30"/>
      <c r="AH116" s="30"/>
      <c r="AI116" s="30"/>
      <c r="AJ116" s="30"/>
      <c r="AK116" s="30">
        <v>885464447</v>
      </c>
      <c r="AL116" s="30"/>
      <c r="AM116" s="30"/>
      <c r="AN116" s="30"/>
      <c r="AO116" s="27">
        <f t="shared" si="15"/>
        <v>5999999999.9960995</v>
      </c>
      <c r="AP116" s="30"/>
      <c r="AQ116" s="27">
        <f t="shared" si="7"/>
        <v>0</v>
      </c>
      <c r="AR116" s="25">
        <f t="shared" si="13"/>
        <v>5999999999.9960995</v>
      </c>
    </row>
    <row r="117" spans="2:44" ht="60" customHeight="1" x14ac:dyDescent="0.25">
      <c r="B117" s="18" t="s">
        <v>172</v>
      </c>
      <c r="C117" s="34" t="s">
        <v>173</v>
      </c>
      <c r="D117" s="21" t="s">
        <v>232</v>
      </c>
      <c r="E117" s="21" t="s">
        <v>299</v>
      </c>
      <c r="F117" s="69">
        <v>40</v>
      </c>
      <c r="G117" s="21" t="s">
        <v>324</v>
      </c>
      <c r="H117" s="69">
        <v>4002</v>
      </c>
      <c r="I117" s="19">
        <v>2022520010125</v>
      </c>
      <c r="J117" s="28" t="s">
        <v>238</v>
      </c>
      <c r="K117" s="36">
        <v>300000000</v>
      </c>
      <c r="L117" s="19">
        <v>1</v>
      </c>
      <c r="M117" s="151"/>
      <c r="N117" s="30"/>
      <c r="O117" s="30"/>
      <c r="P117" s="30"/>
      <c r="Q117" s="30"/>
      <c r="R117" s="30"/>
      <c r="S117" s="30"/>
      <c r="T117" s="30"/>
      <c r="U117" s="30"/>
      <c r="V117" s="26">
        <f t="shared" si="14"/>
        <v>0</v>
      </c>
      <c r="W117" s="30">
        <v>5000000</v>
      </c>
      <c r="X117" s="30"/>
      <c r="Y117" s="30">
        <v>5000000</v>
      </c>
      <c r="Z117" s="30">
        <v>290000000</v>
      </c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27">
        <f t="shared" si="15"/>
        <v>300000000</v>
      </c>
      <c r="AP117" s="30"/>
      <c r="AQ117" s="27">
        <f t="shared" si="7"/>
        <v>0</v>
      </c>
      <c r="AR117" s="25">
        <f t="shared" si="13"/>
        <v>300000000</v>
      </c>
    </row>
    <row r="118" spans="2:44" ht="60" customHeight="1" x14ac:dyDescent="0.25">
      <c r="B118" s="18" t="s">
        <v>172</v>
      </c>
      <c r="C118" s="34" t="s">
        <v>173</v>
      </c>
      <c r="D118" s="21" t="s">
        <v>232</v>
      </c>
      <c r="E118" s="21" t="s">
        <v>299</v>
      </c>
      <c r="F118" s="69">
        <v>40</v>
      </c>
      <c r="G118" s="21" t="s">
        <v>324</v>
      </c>
      <c r="H118" s="69">
        <v>4002</v>
      </c>
      <c r="I118" s="19">
        <v>2022520010133</v>
      </c>
      <c r="J118" s="28" t="s">
        <v>239</v>
      </c>
      <c r="K118" s="36">
        <v>40000000</v>
      </c>
      <c r="L118" s="19">
        <v>1</v>
      </c>
      <c r="M118" s="151"/>
      <c r="N118" s="30"/>
      <c r="O118" s="30"/>
      <c r="P118" s="30"/>
      <c r="Q118" s="30"/>
      <c r="R118" s="30"/>
      <c r="S118" s="30"/>
      <c r="T118" s="30"/>
      <c r="U118" s="30"/>
      <c r="V118" s="26">
        <f t="shared" si="14"/>
        <v>0</v>
      </c>
      <c r="W118" s="30">
        <v>30000000</v>
      </c>
      <c r="X118" s="30"/>
      <c r="Y118" s="30"/>
      <c r="Z118" s="30"/>
      <c r="AA118" s="30"/>
      <c r="AB118" s="30"/>
      <c r="AC118" s="30"/>
      <c r="AD118" s="30">
        <v>10000000</v>
      </c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27">
        <f t="shared" si="15"/>
        <v>40000000</v>
      </c>
      <c r="AP118" s="30"/>
      <c r="AQ118" s="27">
        <f t="shared" si="7"/>
        <v>0</v>
      </c>
      <c r="AR118" s="25">
        <f t="shared" si="13"/>
        <v>40000000</v>
      </c>
    </row>
    <row r="119" spans="2:44" ht="82.5" customHeight="1" x14ac:dyDescent="0.2">
      <c r="B119" s="18" t="s">
        <v>172</v>
      </c>
      <c r="C119" s="34" t="s">
        <v>240</v>
      </c>
      <c r="D119" s="21" t="s">
        <v>241</v>
      </c>
      <c r="E119" s="21" t="s">
        <v>326</v>
      </c>
      <c r="F119" s="69">
        <v>23</v>
      </c>
      <c r="G119" s="21" t="s">
        <v>327</v>
      </c>
      <c r="H119" s="69">
        <v>2302</v>
      </c>
      <c r="I119" s="22">
        <v>2022520010126</v>
      </c>
      <c r="J119" s="23" t="s">
        <v>242</v>
      </c>
      <c r="K119" s="35">
        <v>394500000</v>
      </c>
      <c r="L119" s="19">
        <v>13</v>
      </c>
      <c r="M119" s="76">
        <f>+AR119</f>
        <v>394500000</v>
      </c>
      <c r="N119" s="25"/>
      <c r="O119" s="25"/>
      <c r="P119" s="25"/>
      <c r="Q119" s="25"/>
      <c r="R119" s="25"/>
      <c r="S119" s="25">
        <v>34500000</v>
      </c>
      <c r="T119" s="25"/>
      <c r="U119" s="25"/>
      <c r="V119" s="26">
        <f>SUM(N119:U119)</f>
        <v>34500000</v>
      </c>
      <c r="W119" s="25">
        <v>60000000</v>
      </c>
      <c r="X119" s="25"/>
      <c r="Y119" s="25"/>
      <c r="Z119" s="25"/>
      <c r="AA119" s="25"/>
      <c r="AB119" s="25"/>
      <c r="AC119" s="25"/>
      <c r="AD119" s="25"/>
      <c r="AE119" s="25"/>
      <c r="AF119" s="25">
        <v>200000000</v>
      </c>
      <c r="AG119" s="25"/>
      <c r="AH119" s="25"/>
      <c r="AI119" s="25"/>
      <c r="AJ119" s="25"/>
      <c r="AK119" s="25">
        <v>100000000</v>
      </c>
      <c r="AL119" s="25"/>
      <c r="AM119" s="25"/>
      <c r="AN119" s="25"/>
      <c r="AO119" s="27">
        <f t="shared" si="15"/>
        <v>360000000</v>
      </c>
      <c r="AP119" s="25"/>
      <c r="AQ119" s="27">
        <f t="shared" si="7"/>
        <v>0</v>
      </c>
      <c r="AR119" s="25">
        <f>+V119+AO119+AQ119</f>
        <v>394500000</v>
      </c>
    </row>
    <row r="120" spans="2:44" ht="82.5" customHeight="1" x14ac:dyDescent="0.2">
      <c r="B120" s="18" t="s">
        <v>172</v>
      </c>
      <c r="C120" s="34" t="s">
        <v>173</v>
      </c>
      <c r="D120" s="21" t="s">
        <v>243</v>
      </c>
      <c r="E120" s="21" t="s">
        <v>303</v>
      </c>
      <c r="F120" s="69">
        <v>45</v>
      </c>
      <c r="G120" s="21" t="s">
        <v>323</v>
      </c>
      <c r="H120" s="69">
        <v>4599</v>
      </c>
      <c r="I120" s="22" t="s">
        <v>244</v>
      </c>
      <c r="J120" s="23" t="s">
        <v>245</v>
      </c>
      <c r="K120" s="35">
        <v>603100000</v>
      </c>
      <c r="L120" s="19">
        <v>1</v>
      </c>
      <c r="M120" s="76">
        <f>+AR120</f>
        <v>603100000</v>
      </c>
      <c r="N120" s="25"/>
      <c r="O120" s="25"/>
      <c r="P120" s="25"/>
      <c r="Q120" s="25"/>
      <c r="R120" s="25"/>
      <c r="S120" s="25">
        <v>66700000</v>
      </c>
      <c r="T120" s="25"/>
      <c r="U120" s="25"/>
      <c r="V120" s="26">
        <f>SUM(N120:U120)</f>
        <v>66700000</v>
      </c>
      <c r="W120" s="25">
        <v>383400000</v>
      </c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>
        <v>153000000</v>
      </c>
      <c r="AL120" s="25"/>
      <c r="AM120" s="25"/>
      <c r="AN120" s="25"/>
      <c r="AO120" s="27">
        <f t="shared" si="15"/>
        <v>536400000</v>
      </c>
      <c r="AP120" s="25"/>
      <c r="AQ120" s="27">
        <f t="shared" si="7"/>
        <v>0</v>
      </c>
      <c r="AR120" s="25">
        <f>+V120+AO120+AQ120</f>
        <v>603100000</v>
      </c>
    </row>
    <row r="121" spans="2:44" ht="60" customHeight="1" x14ac:dyDescent="0.2">
      <c r="B121" s="18" t="s">
        <v>172</v>
      </c>
      <c r="C121" s="34" t="s">
        <v>173</v>
      </c>
      <c r="D121" s="21" t="s">
        <v>246</v>
      </c>
      <c r="E121" s="21" t="s">
        <v>303</v>
      </c>
      <c r="F121" s="69">
        <v>45</v>
      </c>
      <c r="G121" s="21" t="s">
        <v>323</v>
      </c>
      <c r="H121" s="69">
        <v>4599</v>
      </c>
      <c r="I121" s="22">
        <v>2022520010102</v>
      </c>
      <c r="J121" s="23" t="s">
        <v>247</v>
      </c>
      <c r="K121" s="24">
        <v>280700000</v>
      </c>
      <c r="L121" s="41">
        <v>0.4</v>
      </c>
      <c r="M121" s="150">
        <f>+AR121+AR122</f>
        <v>449900000</v>
      </c>
      <c r="N121" s="25"/>
      <c r="O121" s="25"/>
      <c r="P121" s="25"/>
      <c r="Q121" s="25"/>
      <c r="R121" s="25"/>
      <c r="S121" s="25">
        <v>180700000</v>
      </c>
      <c r="T121" s="25"/>
      <c r="U121" s="25"/>
      <c r="V121" s="26">
        <f t="shared" ref="V121:V122" si="16">SUM(N121:U121)</f>
        <v>180700000</v>
      </c>
      <c r="W121" s="25">
        <v>80000000</v>
      </c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>
        <v>20000000</v>
      </c>
      <c r="AL121" s="25"/>
      <c r="AM121" s="25"/>
      <c r="AN121" s="25"/>
      <c r="AO121" s="27">
        <f t="shared" si="15"/>
        <v>100000000</v>
      </c>
      <c r="AP121" s="25"/>
      <c r="AQ121" s="27">
        <f t="shared" si="7"/>
        <v>0</v>
      </c>
      <c r="AR121" s="25">
        <f t="shared" ref="AR121:AR124" si="17">+V121+AO121+AQ121</f>
        <v>280700000</v>
      </c>
    </row>
    <row r="122" spans="2:44" ht="60" customHeight="1" x14ac:dyDescent="0.2">
      <c r="B122" s="18" t="s">
        <v>172</v>
      </c>
      <c r="C122" s="34" t="s">
        <v>173</v>
      </c>
      <c r="D122" s="21" t="s">
        <v>246</v>
      </c>
      <c r="E122" s="21" t="s">
        <v>303</v>
      </c>
      <c r="F122" s="69">
        <v>45</v>
      </c>
      <c r="G122" s="21" t="s">
        <v>323</v>
      </c>
      <c r="H122" s="69">
        <v>4599</v>
      </c>
      <c r="I122" s="22">
        <v>2022520010109</v>
      </c>
      <c r="J122" s="23" t="s">
        <v>248</v>
      </c>
      <c r="K122" s="24">
        <v>169200000</v>
      </c>
      <c r="L122" s="41">
        <v>0.6</v>
      </c>
      <c r="M122" s="152"/>
      <c r="N122" s="25"/>
      <c r="O122" s="25"/>
      <c r="P122" s="25"/>
      <c r="Q122" s="25"/>
      <c r="R122" s="25"/>
      <c r="S122" s="25">
        <v>9200000</v>
      </c>
      <c r="T122" s="25"/>
      <c r="U122" s="25"/>
      <c r="V122" s="26">
        <f t="shared" si="16"/>
        <v>9200000</v>
      </c>
      <c r="W122" s="25">
        <v>140000000</v>
      </c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>
        <v>20000000</v>
      </c>
      <c r="AL122" s="25"/>
      <c r="AM122" s="25"/>
      <c r="AN122" s="25"/>
      <c r="AO122" s="27">
        <f t="shared" si="15"/>
        <v>160000000</v>
      </c>
      <c r="AP122" s="25"/>
      <c r="AQ122" s="27">
        <f t="shared" si="7"/>
        <v>0</v>
      </c>
      <c r="AR122" s="25">
        <f t="shared" si="17"/>
        <v>169200000</v>
      </c>
    </row>
    <row r="123" spans="2:44" ht="60" customHeight="1" x14ac:dyDescent="0.2">
      <c r="B123" s="18" t="s">
        <v>172</v>
      </c>
      <c r="C123" s="34" t="s">
        <v>173</v>
      </c>
      <c r="D123" s="21" t="s">
        <v>249</v>
      </c>
      <c r="E123" s="21" t="s">
        <v>303</v>
      </c>
      <c r="F123" s="69">
        <v>45</v>
      </c>
      <c r="G123" s="21" t="s">
        <v>323</v>
      </c>
      <c r="H123" s="69">
        <v>4599</v>
      </c>
      <c r="I123" s="22" t="s">
        <v>250</v>
      </c>
      <c r="J123" s="23" t="s">
        <v>251</v>
      </c>
      <c r="K123" s="24">
        <v>400000000</v>
      </c>
      <c r="L123" s="41">
        <v>0.5</v>
      </c>
      <c r="M123" s="150">
        <f>+AR123+AR124</f>
        <v>800000000</v>
      </c>
      <c r="N123" s="25"/>
      <c r="O123" s="25"/>
      <c r="P123" s="25"/>
      <c r="Q123" s="25"/>
      <c r="R123" s="25"/>
      <c r="S123" s="25"/>
      <c r="T123" s="25"/>
      <c r="U123" s="25"/>
      <c r="V123" s="26">
        <f t="shared" ref="V123:V124" si="18">SUM(N123:U123)</f>
        <v>0</v>
      </c>
      <c r="W123" s="25">
        <v>300000000</v>
      </c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>
        <v>100000000</v>
      </c>
      <c r="AL123" s="25"/>
      <c r="AM123" s="25"/>
      <c r="AN123" s="25"/>
      <c r="AO123" s="27">
        <f t="shared" si="15"/>
        <v>400000000</v>
      </c>
      <c r="AP123" s="25"/>
      <c r="AQ123" s="27">
        <f t="shared" si="7"/>
        <v>0</v>
      </c>
      <c r="AR123" s="25">
        <f t="shared" si="17"/>
        <v>400000000</v>
      </c>
    </row>
    <row r="124" spans="2:44" ht="60" customHeight="1" x14ac:dyDescent="0.2">
      <c r="B124" s="18" t="s">
        <v>172</v>
      </c>
      <c r="C124" s="34" t="s">
        <v>173</v>
      </c>
      <c r="D124" s="21" t="s">
        <v>249</v>
      </c>
      <c r="E124" s="21" t="s">
        <v>303</v>
      </c>
      <c r="F124" s="69">
        <v>45</v>
      </c>
      <c r="G124" s="21" t="s">
        <v>323</v>
      </c>
      <c r="H124" s="69">
        <v>4599</v>
      </c>
      <c r="I124" s="22" t="s">
        <v>252</v>
      </c>
      <c r="J124" s="23" t="s">
        <v>253</v>
      </c>
      <c r="K124" s="24">
        <v>400000000</v>
      </c>
      <c r="L124" s="41">
        <v>0.5</v>
      </c>
      <c r="M124" s="152"/>
      <c r="N124" s="25"/>
      <c r="O124" s="25"/>
      <c r="P124" s="25"/>
      <c r="Q124" s="25"/>
      <c r="R124" s="25"/>
      <c r="S124" s="25">
        <v>400000000</v>
      </c>
      <c r="T124" s="25"/>
      <c r="U124" s="25"/>
      <c r="V124" s="26">
        <f t="shared" si="18"/>
        <v>400000000</v>
      </c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7">
        <f t="shared" si="15"/>
        <v>0</v>
      </c>
      <c r="AP124" s="25"/>
      <c r="AQ124" s="27">
        <f t="shared" si="7"/>
        <v>0</v>
      </c>
      <c r="AR124" s="25">
        <f t="shared" si="17"/>
        <v>400000000</v>
      </c>
    </row>
    <row r="125" spans="2:44" ht="82.5" customHeight="1" x14ac:dyDescent="0.2">
      <c r="B125" s="18" t="s">
        <v>172</v>
      </c>
      <c r="C125" s="34" t="s">
        <v>173</v>
      </c>
      <c r="D125" s="21" t="s">
        <v>254</v>
      </c>
      <c r="E125" s="58" t="s">
        <v>308</v>
      </c>
      <c r="F125" s="70">
        <v>33</v>
      </c>
      <c r="G125" s="58" t="s">
        <v>310</v>
      </c>
      <c r="H125" s="70">
        <v>3302</v>
      </c>
      <c r="I125" s="22">
        <v>2022520010130</v>
      </c>
      <c r="J125" s="23" t="s">
        <v>255</v>
      </c>
      <c r="K125" s="35">
        <v>267600000</v>
      </c>
      <c r="L125" s="19">
        <v>3</v>
      </c>
      <c r="M125" s="76">
        <f>+AR125</f>
        <v>267600000</v>
      </c>
      <c r="N125" s="25"/>
      <c r="O125" s="25"/>
      <c r="P125" s="25"/>
      <c r="Q125" s="25"/>
      <c r="R125" s="25"/>
      <c r="S125" s="25"/>
      <c r="T125" s="25"/>
      <c r="U125" s="25"/>
      <c r="V125" s="26">
        <f>SUM(N125:U125)</f>
        <v>0</v>
      </c>
      <c r="W125" s="25">
        <v>247600000</v>
      </c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>
        <v>20000000</v>
      </c>
      <c r="AL125" s="25"/>
      <c r="AM125" s="25"/>
      <c r="AN125" s="25"/>
      <c r="AO125" s="27">
        <f t="shared" si="15"/>
        <v>267600000</v>
      </c>
      <c r="AP125" s="25"/>
      <c r="AQ125" s="27">
        <f t="shared" si="7"/>
        <v>0</v>
      </c>
      <c r="AR125" s="25">
        <f>+V125+AO125+AQ125</f>
        <v>267600000</v>
      </c>
    </row>
    <row r="126" spans="2:44" ht="82.5" customHeight="1" x14ac:dyDescent="0.2">
      <c r="B126" s="18" t="s">
        <v>172</v>
      </c>
      <c r="C126" s="34" t="s">
        <v>173</v>
      </c>
      <c r="D126" s="21" t="s">
        <v>256</v>
      </c>
      <c r="E126" s="21" t="s">
        <v>303</v>
      </c>
      <c r="F126" s="69">
        <v>45</v>
      </c>
      <c r="G126" s="21" t="s">
        <v>323</v>
      </c>
      <c r="H126" s="69">
        <v>4599</v>
      </c>
      <c r="I126" s="22">
        <v>2022520010132</v>
      </c>
      <c r="J126" s="23" t="s">
        <v>257</v>
      </c>
      <c r="K126" s="35">
        <v>111500000</v>
      </c>
      <c r="L126" s="19">
        <v>2</v>
      </c>
      <c r="M126" s="76">
        <f>+AR126</f>
        <v>111500000</v>
      </c>
      <c r="N126" s="25"/>
      <c r="O126" s="25"/>
      <c r="P126" s="25"/>
      <c r="Q126" s="25"/>
      <c r="R126" s="25"/>
      <c r="S126" s="25"/>
      <c r="T126" s="25"/>
      <c r="U126" s="25"/>
      <c r="V126" s="26">
        <f>SUM(N126:U126)</f>
        <v>0</v>
      </c>
      <c r="W126" s="25">
        <v>91500000</v>
      </c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>
        <v>20000000</v>
      </c>
      <c r="AL126" s="25"/>
      <c r="AM126" s="25"/>
      <c r="AN126" s="25"/>
      <c r="AO126" s="27">
        <f t="shared" si="15"/>
        <v>111500000</v>
      </c>
      <c r="AP126" s="25"/>
      <c r="AQ126" s="27">
        <f t="shared" si="7"/>
        <v>0</v>
      </c>
      <c r="AR126" s="25">
        <f>+V126+AO126+AQ126</f>
        <v>111500000</v>
      </c>
    </row>
    <row r="127" spans="2:44" ht="60" customHeight="1" x14ac:dyDescent="0.25">
      <c r="B127" s="18" t="s">
        <v>258</v>
      </c>
      <c r="C127" s="34" t="s">
        <v>259</v>
      </c>
      <c r="D127" s="21" t="s">
        <v>260</v>
      </c>
      <c r="E127" s="58"/>
      <c r="F127" s="70"/>
      <c r="G127" s="58"/>
      <c r="H127" s="70"/>
      <c r="I127" s="62">
        <v>2019520010066</v>
      </c>
      <c r="J127" s="65" t="s">
        <v>261</v>
      </c>
      <c r="K127" s="36">
        <v>300000000</v>
      </c>
      <c r="L127" s="19">
        <v>1</v>
      </c>
      <c r="M127" s="150">
        <f>SUM(AR127:AR140)</f>
        <v>0</v>
      </c>
      <c r="N127" s="30"/>
      <c r="O127" s="30"/>
      <c r="P127" s="30"/>
      <c r="Q127" s="30"/>
      <c r="R127" s="30"/>
      <c r="S127" s="30"/>
      <c r="T127" s="30"/>
      <c r="U127" s="30"/>
      <c r="V127" s="26">
        <f t="shared" ref="V127:V140" si="19">SUM(N127:U127)</f>
        <v>0</v>
      </c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27">
        <f t="shared" ref="AO127:AO140" si="20">SUM(W127:AN127)</f>
        <v>0</v>
      </c>
      <c r="AP127" s="30"/>
      <c r="AQ127" s="27">
        <f t="shared" si="7"/>
        <v>0</v>
      </c>
      <c r="AR127" s="25">
        <f t="shared" ref="AR127:AR140" si="21">+V127+AO127+AQ127</f>
        <v>0</v>
      </c>
    </row>
    <row r="128" spans="2:44" ht="60" customHeight="1" x14ac:dyDescent="0.25">
      <c r="B128" s="18" t="s">
        <v>258</v>
      </c>
      <c r="C128" s="34" t="s">
        <v>262</v>
      </c>
      <c r="D128" s="21" t="s">
        <v>260</v>
      </c>
      <c r="E128" s="21" t="s">
        <v>332</v>
      </c>
      <c r="F128" s="69">
        <v>32</v>
      </c>
      <c r="G128" s="21" t="s">
        <v>333</v>
      </c>
      <c r="H128" s="69">
        <v>3209</v>
      </c>
      <c r="I128" s="19">
        <v>2021520010157</v>
      </c>
      <c r="J128" s="28" t="s">
        <v>263</v>
      </c>
      <c r="K128" s="29">
        <v>401292156</v>
      </c>
      <c r="L128" s="19">
        <v>1</v>
      </c>
      <c r="M128" s="151"/>
      <c r="N128" s="33"/>
      <c r="O128" s="33"/>
      <c r="P128" s="33"/>
      <c r="Q128" s="33"/>
      <c r="R128" s="33"/>
      <c r="S128" s="33"/>
      <c r="T128" s="33"/>
      <c r="U128" s="33"/>
      <c r="V128" s="26">
        <f t="shared" si="19"/>
        <v>0</v>
      </c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27">
        <f t="shared" si="20"/>
        <v>0</v>
      </c>
      <c r="AP128" s="33"/>
      <c r="AQ128" s="27">
        <f t="shared" si="7"/>
        <v>0</v>
      </c>
      <c r="AR128" s="25">
        <f t="shared" si="21"/>
        <v>0</v>
      </c>
    </row>
    <row r="129" spans="2:44" ht="60" customHeight="1" x14ac:dyDescent="0.2">
      <c r="B129" s="18" t="s">
        <v>258</v>
      </c>
      <c r="C129" s="34" t="s">
        <v>264</v>
      </c>
      <c r="D129" s="21" t="s">
        <v>260</v>
      </c>
      <c r="E129" s="21" t="s">
        <v>332</v>
      </c>
      <c r="F129" s="69">
        <v>32</v>
      </c>
      <c r="G129" s="21" t="s">
        <v>334</v>
      </c>
      <c r="H129" s="69">
        <v>3204</v>
      </c>
      <c r="I129" s="19">
        <v>2022520010047</v>
      </c>
      <c r="J129" s="28" t="s">
        <v>265</v>
      </c>
      <c r="K129" s="24">
        <v>113800000</v>
      </c>
      <c r="L129" s="19">
        <v>1</v>
      </c>
      <c r="M129" s="151"/>
      <c r="N129" s="31"/>
      <c r="O129" s="31"/>
      <c r="P129" s="31"/>
      <c r="Q129" s="31"/>
      <c r="R129" s="31"/>
      <c r="S129" s="31"/>
      <c r="T129" s="31"/>
      <c r="U129" s="31"/>
      <c r="V129" s="26">
        <f t="shared" si="19"/>
        <v>0</v>
      </c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27">
        <f t="shared" si="20"/>
        <v>0</v>
      </c>
      <c r="AP129" s="31"/>
      <c r="AQ129" s="27">
        <f t="shared" si="7"/>
        <v>0</v>
      </c>
      <c r="AR129" s="25">
        <f t="shared" si="21"/>
        <v>0</v>
      </c>
    </row>
    <row r="130" spans="2:44" ht="60" customHeight="1" x14ac:dyDescent="0.25">
      <c r="B130" s="18" t="s">
        <v>258</v>
      </c>
      <c r="C130" s="34" t="s">
        <v>262</v>
      </c>
      <c r="D130" s="21" t="s">
        <v>260</v>
      </c>
      <c r="E130" s="21" t="s">
        <v>332</v>
      </c>
      <c r="F130" s="69">
        <v>32</v>
      </c>
      <c r="G130" s="21" t="s">
        <v>335</v>
      </c>
      <c r="H130" s="69">
        <v>3201</v>
      </c>
      <c r="I130" s="19">
        <v>2022520010097</v>
      </c>
      <c r="J130" s="28" t="s">
        <v>266</v>
      </c>
      <c r="K130" s="36">
        <v>27500000</v>
      </c>
      <c r="L130" s="19">
        <v>3</v>
      </c>
      <c r="M130" s="151"/>
      <c r="N130" s="30"/>
      <c r="O130" s="30"/>
      <c r="P130" s="30"/>
      <c r="Q130" s="30"/>
      <c r="R130" s="30"/>
      <c r="S130" s="30"/>
      <c r="T130" s="30"/>
      <c r="U130" s="30"/>
      <c r="V130" s="26">
        <f t="shared" si="19"/>
        <v>0</v>
      </c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27">
        <f t="shared" si="20"/>
        <v>0</v>
      </c>
      <c r="AP130" s="30"/>
      <c r="AQ130" s="27">
        <f t="shared" si="7"/>
        <v>0</v>
      </c>
      <c r="AR130" s="25">
        <f t="shared" si="21"/>
        <v>0</v>
      </c>
    </row>
    <row r="131" spans="2:44" ht="60" customHeight="1" x14ac:dyDescent="0.25">
      <c r="B131" s="18" t="s">
        <v>258</v>
      </c>
      <c r="C131" s="34" t="s">
        <v>262</v>
      </c>
      <c r="D131" s="21" t="s">
        <v>260</v>
      </c>
      <c r="E131" s="21" t="s">
        <v>332</v>
      </c>
      <c r="F131" s="69">
        <v>32</v>
      </c>
      <c r="G131" s="21" t="s">
        <v>335</v>
      </c>
      <c r="H131" s="69">
        <v>3201</v>
      </c>
      <c r="I131" s="19">
        <v>2022520010098</v>
      </c>
      <c r="J131" s="28" t="s">
        <v>267</v>
      </c>
      <c r="K131" s="29">
        <v>1651400000</v>
      </c>
      <c r="L131" s="19">
        <v>5</v>
      </c>
      <c r="M131" s="151"/>
      <c r="N131" s="30"/>
      <c r="O131" s="30"/>
      <c r="P131" s="30"/>
      <c r="Q131" s="30"/>
      <c r="R131" s="30"/>
      <c r="S131" s="30"/>
      <c r="T131" s="30"/>
      <c r="U131" s="30"/>
      <c r="V131" s="26">
        <f t="shared" si="19"/>
        <v>0</v>
      </c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27">
        <f t="shared" si="20"/>
        <v>0</v>
      </c>
      <c r="AP131" s="30"/>
      <c r="AQ131" s="27">
        <f t="shared" si="7"/>
        <v>0</v>
      </c>
      <c r="AR131" s="25">
        <f t="shared" si="21"/>
        <v>0</v>
      </c>
    </row>
    <row r="132" spans="2:44" ht="60" customHeight="1" x14ac:dyDescent="0.25">
      <c r="B132" s="18" t="s">
        <v>258</v>
      </c>
      <c r="C132" s="34" t="s">
        <v>262</v>
      </c>
      <c r="D132" s="21" t="s">
        <v>260</v>
      </c>
      <c r="E132" s="21" t="s">
        <v>332</v>
      </c>
      <c r="F132" s="69">
        <v>32</v>
      </c>
      <c r="G132" s="21" t="s">
        <v>335</v>
      </c>
      <c r="H132" s="69">
        <v>3201</v>
      </c>
      <c r="I132" s="19">
        <v>2022520010099</v>
      </c>
      <c r="J132" s="28" t="s">
        <v>268</v>
      </c>
      <c r="K132" s="36">
        <v>937974014.23000002</v>
      </c>
      <c r="L132" s="19">
        <v>3</v>
      </c>
      <c r="M132" s="151"/>
      <c r="N132" s="30"/>
      <c r="O132" s="30"/>
      <c r="P132" s="30"/>
      <c r="Q132" s="30"/>
      <c r="R132" s="30"/>
      <c r="S132" s="30"/>
      <c r="T132" s="30"/>
      <c r="U132" s="30"/>
      <c r="V132" s="26">
        <f t="shared" si="19"/>
        <v>0</v>
      </c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27">
        <f t="shared" si="20"/>
        <v>0</v>
      </c>
      <c r="AP132" s="30"/>
      <c r="AQ132" s="27">
        <f t="shared" ref="AQ132:AQ142" si="22">+AP132</f>
        <v>0</v>
      </c>
      <c r="AR132" s="25">
        <f t="shared" si="21"/>
        <v>0</v>
      </c>
    </row>
    <row r="133" spans="2:44" ht="60" customHeight="1" x14ac:dyDescent="0.25">
      <c r="B133" s="18" t="s">
        <v>258</v>
      </c>
      <c r="C133" s="34" t="s">
        <v>259</v>
      </c>
      <c r="D133" s="21" t="s">
        <v>260</v>
      </c>
      <c r="E133" s="58" t="s">
        <v>299</v>
      </c>
      <c r="F133" s="70">
        <v>40</v>
      </c>
      <c r="G133" s="58" t="s">
        <v>300</v>
      </c>
      <c r="H133" s="70">
        <v>4003</v>
      </c>
      <c r="I133" s="62">
        <v>2022520010100</v>
      </c>
      <c r="J133" s="28" t="s">
        <v>269</v>
      </c>
      <c r="K133" s="36">
        <v>46959155.700000003</v>
      </c>
      <c r="L133" s="19">
        <v>1</v>
      </c>
      <c r="M133" s="151"/>
      <c r="N133" s="30"/>
      <c r="O133" s="30"/>
      <c r="P133" s="30"/>
      <c r="Q133" s="30"/>
      <c r="R133" s="30"/>
      <c r="S133" s="30"/>
      <c r="T133" s="30"/>
      <c r="U133" s="30"/>
      <c r="V133" s="26">
        <f t="shared" si="19"/>
        <v>0</v>
      </c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27">
        <f t="shared" si="20"/>
        <v>0</v>
      </c>
      <c r="AP133" s="30"/>
      <c r="AQ133" s="27">
        <f t="shared" si="22"/>
        <v>0</v>
      </c>
      <c r="AR133" s="25">
        <f t="shared" si="21"/>
        <v>0</v>
      </c>
    </row>
    <row r="134" spans="2:44" ht="60" customHeight="1" x14ac:dyDescent="0.25">
      <c r="B134" s="18" t="s">
        <v>258</v>
      </c>
      <c r="C134" s="34" t="s">
        <v>259</v>
      </c>
      <c r="D134" s="21" t="s">
        <v>260</v>
      </c>
      <c r="E134" s="58" t="s">
        <v>299</v>
      </c>
      <c r="F134" s="70">
        <v>40</v>
      </c>
      <c r="G134" s="58" t="s">
        <v>300</v>
      </c>
      <c r="H134" s="70">
        <v>4003</v>
      </c>
      <c r="I134" s="19">
        <v>2022520010101</v>
      </c>
      <c r="J134" s="28" t="s">
        <v>270</v>
      </c>
      <c r="K134" s="36">
        <v>3405118758.0999999</v>
      </c>
      <c r="L134" s="19">
        <v>8</v>
      </c>
      <c r="M134" s="151"/>
      <c r="N134" s="30"/>
      <c r="O134" s="30"/>
      <c r="P134" s="30"/>
      <c r="Q134" s="30"/>
      <c r="R134" s="30"/>
      <c r="S134" s="30"/>
      <c r="T134" s="30"/>
      <c r="U134" s="30"/>
      <c r="V134" s="26">
        <f t="shared" si="19"/>
        <v>0</v>
      </c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27">
        <f t="shared" si="20"/>
        <v>0</v>
      </c>
      <c r="AP134" s="30"/>
      <c r="AQ134" s="27">
        <f t="shared" si="22"/>
        <v>0</v>
      </c>
      <c r="AR134" s="25">
        <f t="shared" si="21"/>
        <v>0</v>
      </c>
    </row>
    <row r="135" spans="2:44" ht="60" customHeight="1" x14ac:dyDescent="0.25">
      <c r="B135" s="18" t="s">
        <v>258</v>
      </c>
      <c r="C135" s="37" t="s">
        <v>262</v>
      </c>
      <c r="D135" s="21" t="s">
        <v>260</v>
      </c>
      <c r="E135" s="21" t="s">
        <v>332</v>
      </c>
      <c r="F135" s="69">
        <v>32</v>
      </c>
      <c r="G135" s="21" t="s">
        <v>335</v>
      </c>
      <c r="H135" s="69">
        <v>3201</v>
      </c>
      <c r="I135" s="19">
        <v>2022520010103</v>
      </c>
      <c r="J135" s="28" t="s">
        <v>271</v>
      </c>
      <c r="K135" s="36">
        <v>33500000</v>
      </c>
      <c r="L135" s="19">
        <v>4</v>
      </c>
      <c r="M135" s="151"/>
      <c r="N135" s="30"/>
      <c r="O135" s="30"/>
      <c r="P135" s="30"/>
      <c r="Q135" s="30"/>
      <c r="R135" s="30"/>
      <c r="S135" s="30"/>
      <c r="T135" s="30"/>
      <c r="U135" s="30"/>
      <c r="V135" s="26">
        <f t="shared" si="19"/>
        <v>0</v>
      </c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27">
        <f t="shared" si="20"/>
        <v>0</v>
      </c>
      <c r="AP135" s="30"/>
      <c r="AQ135" s="27">
        <f t="shared" si="22"/>
        <v>0</v>
      </c>
      <c r="AR135" s="25">
        <f t="shared" si="21"/>
        <v>0</v>
      </c>
    </row>
    <row r="136" spans="2:44" ht="60" customHeight="1" x14ac:dyDescent="0.25">
      <c r="B136" s="18" t="s">
        <v>258</v>
      </c>
      <c r="C136" s="37" t="s">
        <v>262</v>
      </c>
      <c r="D136" s="21" t="s">
        <v>260</v>
      </c>
      <c r="E136" s="21" t="s">
        <v>332</v>
      </c>
      <c r="F136" s="69">
        <v>32</v>
      </c>
      <c r="G136" s="21" t="s">
        <v>335</v>
      </c>
      <c r="H136" s="69">
        <v>3201</v>
      </c>
      <c r="I136" s="19">
        <v>2022520010106</v>
      </c>
      <c r="J136" s="28" t="s">
        <v>272</v>
      </c>
      <c r="K136" s="36">
        <v>27500000</v>
      </c>
      <c r="L136" s="19">
        <v>5</v>
      </c>
      <c r="M136" s="151"/>
      <c r="N136" s="30"/>
      <c r="O136" s="30"/>
      <c r="P136" s="30"/>
      <c r="Q136" s="30"/>
      <c r="R136" s="30"/>
      <c r="S136" s="30"/>
      <c r="T136" s="30"/>
      <c r="U136" s="30"/>
      <c r="V136" s="26">
        <f t="shared" si="19"/>
        <v>0</v>
      </c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27">
        <f t="shared" si="20"/>
        <v>0</v>
      </c>
      <c r="AP136" s="30"/>
      <c r="AQ136" s="27">
        <f t="shared" si="22"/>
        <v>0</v>
      </c>
      <c r="AR136" s="25">
        <f t="shared" si="21"/>
        <v>0</v>
      </c>
    </row>
    <row r="137" spans="2:44" ht="60" customHeight="1" x14ac:dyDescent="0.25">
      <c r="B137" s="18" t="s">
        <v>258</v>
      </c>
      <c r="C137" s="37" t="s">
        <v>262</v>
      </c>
      <c r="D137" s="21" t="s">
        <v>260</v>
      </c>
      <c r="E137" s="21" t="s">
        <v>332</v>
      </c>
      <c r="F137" s="69">
        <v>32</v>
      </c>
      <c r="G137" s="21" t="s">
        <v>335</v>
      </c>
      <c r="H137" s="69">
        <v>3201</v>
      </c>
      <c r="I137" s="19">
        <v>2022520010107</v>
      </c>
      <c r="J137" s="28" t="s">
        <v>273</v>
      </c>
      <c r="K137" s="36">
        <v>33600000</v>
      </c>
      <c r="L137" s="19">
        <v>2</v>
      </c>
      <c r="M137" s="151"/>
      <c r="N137" s="30"/>
      <c r="O137" s="30"/>
      <c r="P137" s="30"/>
      <c r="Q137" s="30"/>
      <c r="R137" s="30"/>
      <c r="S137" s="30"/>
      <c r="T137" s="30"/>
      <c r="U137" s="30"/>
      <c r="V137" s="26">
        <f t="shared" si="19"/>
        <v>0</v>
      </c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27">
        <f t="shared" si="20"/>
        <v>0</v>
      </c>
      <c r="AP137" s="30"/>
      <c r="AQ137" s="27">
        <f t="shared" si="22"/>
        <v>0</v>
      </c>
      <c r="AR137" s="25">
        <f t="shared" si="21"/>
        <v>0</v>
      </c>
    </row>
    <row r="138" spans="2:44" ht="60" customHeight="1" x14ac:dyDescent="0.25">
      <c r="B138" s="18" t="s">
        <v>258</v>
      </c>
      <c r="C138" s="37" t="s">
        <v>274</v>
      </c>
      <c r="D138" s="21" t="s">
        <v>260</v>
      </c>
      <c r="E138" s="21" t="s">
        <v>332</v>
      </c>
      <c r="F138" s="69">
        <v>32</v>
      </c>
      <c r="G138" s="21" t="s">
        <v>336</v>
      </c>
      <c r="H138" s="69">
        <v>3202</v>
      </c>
      <c r="I138" s="19">
        <v>2022520010114</v>
      </c>
      <c r="J138" s="28" t="s">
        <v>275</v>
      </c>
      <c r="K138" s="36">
        <v>339200000</v>
      </c>
      <c r="L138" s="19">
        <v>9</v>
      </c>
      <c r="M138" s="151"/>
      <c r="N138" s="30"/>
      <c r="O138" s="30"/>
      <c r="P138" s="30"/>
      <c r="Q138" s="30"/>
      <c r="R138" s="30"/>
      <c r="S138" s="30"/>
      <c r="T138" s="30"/>
      <c r="U138" s="30"/>
      <c r="V138" s="26">
        <f t="shared" si="19"/>
        <v>0</v>
      </c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27">
        <f t="shared" si="20"/>
        <v>0</v>
      </c>
      <c r="AP138" s="30"/>
      <c r="AQ138" s="27">
        <f t="shared" si="22"/>
        <v>0</v>
      </c>
      <c r="AR138" s="25">
        <f t="shared" si="21"/>
        <v>0</v>
      </c>
    </row>
    <row r="139" spans="2:44" ht="60" customHeight="1" x14ac:dyDescent="0.25">
      <c r="B139" s="18" t="s">
        <v>258</v>
      </c>
      <c r="C139" s="37" t="s">
        <v>262</v>
      </c>
      <c r="D139" s="21" t="s">
        <v>260</v>
      </c>
      <c r="E139" s="21" t="s">
        <v>332</v>
      </c>
      <c r="F139" s="69">
        <v>32</v>
      </c>
      <c r="G139" s="21" t="s">
        <v>335</v>
      </c>
      <c r="H139" s="69">
        <v>3201</v>
      </c>
      <c r="I139" s="19">
        <v>2022520010123</v>
      </c>
      <c r="J139" s="28" t="s">
        <v>276</v>
      </c>
      <c r="K139" s="36">
        <v>30000000</v>
      </c>
      <c r="L139" s="19">
        <v>3</v>
      </c>
      <c r="M139" s="151"/>
      <c r="N139" s="30"/>
      <c r="O139" s="30"/>
      <c r="P139" s="30"/>
      <c r="Q139" s="30"/>
      <c r="R139" s="30"/>
      <c r="S139" s="30"/>
      <c r="T139" s="30"/>
      <c r="U139" s="30"/>
      <c r="V139" s="26">
        <f t="shared" si="19"/>
        <v>0</v>
      </c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27">
        <f t="shared" si="20"/>
        <v>0</v>
      </c>
      <c r="AP139" s="30"/>
      <c r="AQ139" s="27">
        <f t="shared" si="22"/>
        <v>0</v>
      </c>
      <c r="AR139" s="25">
        <f t="shared" si="21"/>
        <v>0</v>
      </c>
    </row>
    <row r="140" spans="2:44" ht="60" customHeight="1" x14ac:dyDescent="0.25">
      <c r="B140" s="18" t="s">
        <v>258</v>
      </c>
      <c r="C140" s="37" t="s">
        <v>259</v>
      </c>
      <c r="D140" s="21" t="s">
        <v>260</v>
      </c>
      <c r="E140" s="21" t="s">
        <v>332</v>
      </c>
      <c r="F140" s="69">
        <v>32</v>
      </c>
      <c r="G140" s="21" t="s">
        <v>335</v>
      </c>
      <c r="H140" s="69">
        <v>3201</v>
      </c>
      <c r="I140" s="19">
        <v>2022520010138</v>
      </c>
      <c r="J140" s="28" t="s">
        <v>277</v>
      </c>
      <c r="K140" s="36">
        <v>930531500</v>
      </c>
      <c r="L140" s="19">
        <v>9</v>
      </c>
      <c r="M140" s="151"/>
      <c r="N140" s="30"/>
      <c r="O140" s="30"/>
      <c r="P140" s="30"/>
      <c r="Q140" s="30"/>
      <c r="R140" s="30"/>
      <c r="S140" s="30"/>
      <c r="T140" s="30"/>
      <c r="U140" s="30"/>
      <c r="V140" s="26">
        <f t="shared" si="19"/>
        <v>0</v>
      </c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27">
        <f t="shared" si="20"/>
        <v>0</v>
      </c>
      <c r="AP140" s="30"/>
      <c r="AQ140" s="27">
        <f t="shared" si="22"/>
        <v>0</v>
      </c>
      <c r="AR140" s="25">
        <f t="shared" si="21"/>
        <v>0</v>
      </c>
    </row>
    <row r="141" spans="2:44" ht="82.5" customHeight="1" x14ac:dyDescent="0.2">
      <c r="B141" s="18" t="s">
        <v>258</v>
      </c>
      <c r="C141" s="34" t="s">
        <v>259</v>
      </c>
      <c r="D141" s="21" t="s">
        <v>278</v>
      </c>
      <c r="E141" s="21" t="s">
        <v>299</v>
      </c>
      <c r="F141" s="69">
        <v>40</v>
      </c>
      <c r="G141" s="21" t="s">
        <v>300</v>
      </c>
      <c r="H141" s="69">
        <v>4003</v>
      </c>
      <c r="I141" s="22">
        <v>2022520010137</v>
      </c>
      <c r="J141" s="60" t="s">
        <v>338</v>
      </c>
      <c r="K141" s="35">
        <v>8991184740</v>
      </c>
      <c r="L141" s="19">
        <v>1</v>
      </c>
      <c r="M141" s="76">
        <f>+AR141</f>
        <v>8991184740</v>
      </c>
      <c r="N141" s="25"/>
      <c r="O141" s="25"/>
      <c r="P141" s="25"/>
      <c r="Q141" s="25">
        <v>4037304600</v>
      </c>
      <c r="R141" s="25"/>
      <c r="S141" s="25"/>
      <c r="T141" s="25"/>
      <c r="U141" s="25"/>
      <c r="V141" s="26">
        <f>SUM(N141:U141)</f>
        <v>4037304600</v>
      </c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7">
        <f>SUM(W141:AN141)</f>
        <v>0</v>
      </c>
      <c r="AP141" s="25">
        <v>4953880140</v>
      </c>
      <c r="AQ141" s="27">
        <f t="shared" si="22"/>
        <v>4953880140</v>
      </c>
      <c r="AR141" s="25">
        <f>+V141+AO141+AQ141</f>
        <v>8991184740</v>
      </c>
    </row>
    <row r="142" spans="2:44" ht="10.5" customHeight="1" x14ac:dyDescent="0.2">
      <c r="B142" s="18" t="s">
        <v>258</v>
      </c>
      <c r="C142" s="34" t="s">
        <v>259</v>
      </c>
      <c r="D142" s="21" t="s">
        <v>280</v>
      </c>
      <c r="E142" s="21" t="s">
        <v>299</v>
      </c>
      <c r="F142" s="69">
        <v>40</v>
      </c>
      <c r="G142" s="21" t="s">
        <v>300</v>
      </c>
      <c r="H142" s="69">
        <v>4003</v>
      </c>
      <c r="I142" s="22">
        <v>2022520010142</v>
      </c>
      <c r="J142" s="23" t="s">
        <v>281</v>
      </c>
      <c r="K142" s="35">
        <v>9855159684</v>
      </c>
      <c r="L142" s="19">
        <v>1</v>
      </c>
      <c r="M142" s="76">
        <f>+AR142</f>
        <v>9855159684</v>
      </c>
      <c r="N142" s="25"/>
      <c r="O142" s="25"/>
      <c r="P142" s="25"/>
      <c r="Q142" s="25">
        <v>6246909394</v>
      </c>
      <c r="R142" s="25"/>
      <c r="S142" s="25"/>
      <c r="T142" s="25"/>
      <c r="U142" s="25"/>
      <c r="V142" s="26">
        <f>SUM(N142:U142)</f>
        <v>6246909394</v>
      </c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7">
        <f>SUM(W142:AN142)</f>
        <v>0</v>
      </c>
      <c r="AP142" s="25">
        <v>3608250290</v>
      </c>
      <c r="AQ142" s="27">
        <f t="shared" si="22"/>
        <v>3608250290</v>
      </c>
      <c r="AR142" s="25">
        <f>+V142+AO142+AQ142</f>
        <v>9855159684</v>
      </c>
    </row>
    <row r="145" spans="6:10" ht="99.75" customHeight="1" x14ac:dyDescent="0.2"/>
    <row r="146" spans="6:10" ht="86.25" customHeight="1" x14ac:dyDescent="0.2"/>
    <row r="147" spans="6:10" ht="18.75" x14ac:dyDescent="0.3">
      <c r="J147" s="74"/>
    </row>
    <row r="148" spans="6:10" ht="18" x14ac:dyDescent="0.2">
      <c r="J148" s="73"/>
    </row>
    <row r="151" spans="6:10" ht="18" x14ac:dyDescent="0.2">
      <c r="F151" s="72"/>
    </row>
  </sheetData>
  <autoFilter ref="A1:AR142" xr:uid="{00000000-0009-0000-0000-000000000000}"/>
  <mergeCells count="19">
    <mergeCell ref="M127:M140"/>
    <mergeCell ref="M89:M90"/>
    <mergeCell ref="M91:M99"/>
    <mergeCell ref="M101:M111"/>
    <mergeCell ref="M112:M118"/>
    <mergeCell ref="M121:M122"/>
    <mergeCell ref="M123:M124"/>
    <mergeCell ref="M75:M78"/>
    <mergeCell ref="M2:M22"/>
    <mergeCell ref="M23:M37"/>
    <mergeCell ref="M38:M49"/>
    <mergeCell ref="M50:M51"/>
    <mergeCell ref="M54:M55"/>
    <mergeCell ref="M56:M59"/>
    <mergeCell ref="M60:M61"/>
    <mergeCell ref="M62:M63"/>
    <mergeCell ref="M64:M65"/>
    <mergeCell ref="M66:M68"/>
    <mergeCell ref="M70:M74"/>
  </mergeCells>
  <pageMargins left="0.70866141732283472" right="0.70866141732283472" top="0.74803149606299213" bottom="0.74803149606299213" header="0.31496062992125984" footer="0.31496062992125984"/>
  <pageSetup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EBBF-949D-4BE2-B494-4968CF035931}">
  <dimension ref="A1:FW65"/>
  <sheetViews>
    <sheetView tabSelected="1" topLeftCell="A2" zoomScale="70" zoomScaleNormal="70" workbookViewId="0">
      <pane ySplit="3" topLeftCell="A38" activePane="bottomLeft" state="frozen"/>
      <selection activeCell="A2" sqref="A2"/>
      <selection pane="bottomLeft" activeCell="E57" sqref="E57"/>
    </sheetView>
  </sheetViews>
  <sheetFormatPr baseColWidth="10" defaultColWidth="0" defaultRowHeight="16.5" zeroHeight="1" x14ac:dyDescent="0.3"/>
  <cols>
    <col min="1" max="1" width="42.7109375" style="125" customWidth="1"/>
    <col min="2" max="2" width="77.28515625" style="125" customWidth="1"/>
    <col min="3" max="3" width="65.28515625" style="125" bestFit="1" customWidth="1"/>
    <col min="4" max="4" width="36.140625" style="125" customWidth="1"/>
    <col min="5" max="5" width="193.85546875" style="125" customWidth="1"/>
    <col min="6" max="6" width="40.7109375" style="125" customWidth="1"/>
    <col min="7" max="7" width="47.42578125" style="125" customWidth="1"/>
    <col min="8" max="8" width="43" style="125" customWidth="1"/>
    <col min="9" max="9" width="39.85546875" style="125" customWidth="1"/>
    <col min="10" max="10" width="16.7109375" style="125" customWidth="1"/>
    <col min="11" max="11" width="11.85546875" style="125" hidden="1" customWidth="1"/>
    <col min="12" max="12" width="42.85546875" style="125" customWidth="1"/>
    <col min="13" max="13" width="35.5703125" style="125" customWidth="1"/>
    <col min="14" max="14" width="15.85546875" style="125" hidden="1" customWidth="1"/>
    <col min="15" max="15" width="29.140625" style="125" bestFit="1" customWidth="1"/>
    <col min="16" max="16" width="44.7109375" style="125" customWidth="1"/>
    <col min="17" max="17" width="45" style="125" customWidth="1"/>
    <col min="18" max="18" width="26.7109375" style="125" bestFit="1" customWidth="1"/>
    <col min="19" max="19" width="41.85546875" style="125" customWidth="1"/>
    <col min="20" max="20" width="39.85546875" style="125" customWidth="1"/>
    <col min="21" max="21" width="41.85546875" style="125" customWidth="1"/>
    <col min="22" max="22" width="42.140625" style="125" customWidth="1"/>
    <col min="23" max="23" width="40.42578125" style="125" customWidth="1"/>
    <col min="24" max="24" width="11.85546875" style="125" hidden="1" customWidth="1"/>
    <col min="25" max="25" width="65" style="125" customWidth="1"/>
    <col min="26" max="26" width="44.42578125" style="125" customWidth="1"/>
    <col min="27" max="27" width="40.7109375" style="125" customWidth="1"/>
    <col min="28" max="28" width="26.7109375" style="125" bestFit="1" customWidth="1"/>
    <col min="29" max="29" width="29.140625" style="125" bestFit="1" customWidth="1"/>
    <col min="30" max="30" width="41.85546875" style="125" customWidth="1"/>
    <col min="31" max="31" width="41.5703125" style="125" customWidth="1"/>
    <col min="32" max="32" width="42.28515625" style="125" customWidth="1"/>
    <col min="33" max="33" width="43" style="125" customWidth="1"/>
    <col min="34" max="34" width="42.7109375" style="125" customWidth="1"/>
    <col min="35" max="35" width="43.7109375" style="125" customWidth="1"/>
    <col min="36" max="37" width="29.140625" style="125" bestFit="1" customWidth="1"/>
    <col min="38" max="38" width="40.85546875" style="125" customWidth="1"/>
    <col min="39" max="39" width="41.42578125" style="125" customWidth="1"/>
    <col min="40" max="40" width="29.140625" style="125" bestFit="1" customWidth="1"/>
    <col min="41" max="41" width="36.5703125" style="125" customWidth="1"/>
    <col min="42" max="42" width="40.42578125" style="125" customWidth="1"/>
    <col min="43" max="43" width="11.85546875" style="125" hidden="1" customWidth="1"/>
    <col min="44" max="44" width="39.5703125" style="125" customWidth="1"/>
    <col min="45" max="45" width="41.42578125" style="125" customWidth="1"/>
    <col min="46" max="46" width="11.85546875" style="125" hidden="1" customWidth="1"/>
    <col min="47" max="48" width="38.7109375" style="125" customWidth="1"/>
    <col min="49" max="50" width="11.85546875" style="125" hidden="1" customWidth="1"/>
    <col min="51" max="51" width="33.85546875" style="125" customWidth="1"/>
    <col min="52" max="52" width="32.28515625" style="125" customWidth="1"/>
    <col min="53" max="53" width="35.28515625" style="125" customWidth="1"/>
    <col min="54" max="54" width="34" style="125" customWidth="1"/>
    <col min="55" max="55" width="11.85546875" style="125" hidden="1" customWidth="1"/>
    <col min="56" max="56" width="24.85546875" style="125" bestFit="1" customWidth="1"/>
    <col min="57" max="57" width="11.85546875" style="125" hidden="1" customWidth="1"/>
    <col min="58" max="59" width="24.42578125" style="125" bestFit="1" customWidth="1"/>
    <col min="60" max="60" width="11.85546875" style="125" hidden="1" customWidth="1"/>
    <col min="61" max="61" width="24.85546875" style="125" bestFit="1" customWidth="1"/>
    <col min="62" max="62" width="26.7109375" style="125" bestFit="1" customWidth="1"/>
    <col min="63" max="63" width="24.85546875" style="125" bestFit="1" customWidth="1"/>
    <col min="64" max="65" width="11.85546875" style="125" hidden="1" customWidth="1"/>
    <col min="66" max="66" width="23.140625" style="125" bestFit="1" customWidth="1"/>
    <col min="67" max="67" width="11.85546875" style="125" hidden="1" customWidth="1"/>
    <col min="68" max="68" width="23.140625" style="125" bestFit="1" customWidth="1"/>
    <col min="69" max="69" width="11.85546875" style="125" hidden="1" customWidth="1"/>
    <col min="70" max="70" width="23.140625" style="125" bestFit="1" customWidth="1"/>
    <col min="71" max="75" width="11.85546875" style="125" hidden="1" customWidth="1"/>
    <col min="76" max="77" width="23.140625" style="125" bestFit="1" customWidth="1"/>
    <col min="78" max="79" width="24.85546875" style="125" bestFit="1" customWidth="1"/>
    <col min="80" max="80" width="26.7109375" style="125" bestFit="1" customWidth="1"/>
    <col min="81" max="81" width="29.140625" style="125" bestFit="1" customWidth="1"/>
    <col min="82" max="83" width="11.85546875" style="125" hidden="1" customWidth="1"/>
    <col min="84" max="84" width="23.140625" style="125" bestFit="1" customWidth="1"/>
    <col min="85" max="89" width="11.85546875" style="125" hidden="1" customWidth="1"/>
    <col min="90" max="90" width="24.85546875" style="125" bestFit="1" customWidth="1"/>
    <col min="91" max="91" width="11.85546875" style="125" hidden="1" customWidth="1"/>
    <col min="92" max="92" width="28.7109375" style="125" bestFit="1" customWidth="1"/>
    <col min="93" max="93" width="11.85546875" style="125" hidden="1" customWidth="1"/>
    <col min="94" max="94" width="29.140625" style="125" bestFit="1" customWidth="1"/>
    <col min="95" max="96" width="11.85546875" style="125" hidden="1" customWidth="1"/>
    <col min="97" max="97" width="26.7109375" style="125" bestFit="1" customWidth="1"/>
    <col min="98" max="102" width="11.85546875" style="125" hidden="1" customWidth="1"/>
    <col min="103" max="103" width="29.140625" style="125" bestFit="1" customWidth="1"/>
    <col min="104" max="105" width="24.85546875" style="125" bestFit="1" customWidth="1"/>
    <col min="106" max="106" width="26.7109375" style="125" bestFit="1" customWidth="1"/>
    <col min="107" max="110" width="11.85546875" style="125" hidden="1" customWidth="1"/>
    <col min="111" max="112" width="24.85546875" style="125" bestFit="1" customWidth="1"/>
    <col min="113" max="114" width="11.85546875" style="125" hidden="1" customWidth="1"/>
    <col min="115" max="116" width="26.7109375" style="125" bestFit="1" customWidth="1"/>
    <col min="117" max="117" width="24.85546875" style="125" bestFit="1" customWidth="1"/>
    <col min="118" max="118" width="11.85546875" style="125" hidden="1" customWidth="1"/>
    <col min="119" max="119" width="24.85546875" style="125" bestFit="1" customWidth="1"/>
    <col min="120" max="123" width="11.85546875" style="125" hidden="1" customWidth="1"/>
    <col min="124" max="124" width="29.140625" style="125" bestFit="1" customWidth="1"/>
    <col min="125" max="125" width="11.85546875" style="125" hidden="1" customWidth="1"/>
    <col min="126" max="127" width="29.140625" style="125" bestFit="1" customWidth="1"/>
    <col min="128" max="128" width="31" style="125" customWidth="1"/>
    <col min="129" max="129" width="29.140625" style="125" bestFit="1" customWidth="1"/>
    <col min="130" max="130" width="30.28515625" style="125" customWidth="1"/>
    <col min="131" max="132" width="11.42578125" style="125" hidden="1" customWidth="1"/>
    <col min="133" max="179" width="0" style="125" hidden="1" customWidth="1"/>
    <col min="180" max="16384" width="11.42578125" style="125" hidden="1"/>
  </cols>
  <sheetData>
    <row r="1" spans="1:179" ht="33" hidden="1" x14ac:dyDescent="0.3">
      <c r="A1" s="145"/>
      <c r="B1" s="145"/>
      <c r="C1" s="145"/>
      <c r="D1" s="145"/>
      <c r="E1" s="145"/>
      <c r="F1" s="145"/>
      <c r="G1" s="145"/>
      <c r="H1" s="145" t="s">
        <v>20</v>
      </c>
      <c r="I1" s="145" t="s">
        <v>20</v>
      </c>
      <c r="J1" s="145" t="s">
        <v>20</v>
      </c>
      <c r="K1" s="145" t="s">
        <v>20</v>
      </c>
      <c r="L1" s="145" t="s">
        <v>20</v>
      </c>
      <c r="M1" s="145" t="s">
        <v>20</v>
      </c>
      <c r="N1" s="145" t="s">
        <v>20</v>
      </c>
      <c r="O1" s="145" t="s">
        <v>20</v>
      </c>
      <c r="P1" s="145" t="s">
        <v>20</v>
      </c>
      <c r="Q1" s="145" t="s">
        <v>20</v>
      </c>
      <c r="R1" s="145" t="s">
        <v>20</v>
      </c>
      <c r="S1" s="145" t="s">
        <v>20</v>
      </c>
      <c r="T1" s="145" t="s">
        <v>20</v>
      </c>
      <c r="U1" s="145" t="s">
        <v>20</v>
      </c>
      <c r="V1" s="145" t="s">
        <v>20</v>
      </c>
      <c r="W1" s="145" t="s">
        <v>20</v>
      </c>
      <c r="X1" s="145" t="s">
        <v>20</v>
      </c>
      <c r="Y1" s="145" t="s">
        <v>20</v>
      </c>
      <c r="Z1" s="145" t="s">
        <v>20</v>
      </c>
      <c r="AA1" s="145" t="s">
        <v>20</v>
      </c>
      <c r="AB1" s="145" t="s">
        <v>20</v>
      </c>
      <c r="AC1" s="145" t="s">
        <v>20</v>
      </c>
      <c r="AD1" s="145" t="s">
        <v>20</v>
      </c>
      <c r="AE1" s="145" t="s">
        <v>4</v>
      </c>
      <c r="AF1" s="145" t="s">
        <v>4</v>
      </c>
      <c r="AG1" s="145" t="s">
        <v>4</v>
      </c>
      <c r="AH1" s="145" t="s">
        <v>4</v>
      </c>
      <c r="AI1" s="145" t="s">
        <v>4</v>
      </c>
      <c r="AJ1" s="145" t="s">
        <v>4</v>
      </c>
      <c r="AK1" s="145" t="s">
        <v>4</v>
      </c>
      <c r="AL1" s="145" t="s">
        <v>4</v>
      </c>
      <c r="AM1" s="145" t="s">
        <v>4</v>
      </c>
      <c r="AN1" s="145" t="s">
        <v>4</v>
      </c>
      <c r="AO1" s="145" t="s">
        <v>341</v>
      </c>
      <c r="AP1" s="145" t="s">
        <v>341</v>
      </c>
      <c r="AQ1" s="145" t="s">
        <v>20</v>
      </c>
      <c r="AR1" s="145" t="s">
        <v>20</v>
      </c>
      <c r="AS1" s="145" t="s">
        <v>20</v>
      </c>
      <c r="AT1" s="145" t="s">
        <v>20</v>
      </c>
      <c r="AU1" s="145" t="s">
        <v>20</v>
      </c>
      <c r="AV1" s="145" t="s">
        <v>20</v>
      </c>
      <c r="AW1" s="145" t="s">
        <v>4</v>
      </c>
      <c r="AX1" s="145" t="s">
        <v>4</v>
      </c>
      <c r="AY1" s="145" t="s">
        <v>4</v>
      </c>
      <c r="AZ1" s="145" t="s">
        <v>4</v>
      </c>
      <c r="BA1" s="145" t="s">
        <v>4</v>
      </c>
      <c r="BB1" s="145" t="s">
        <v>4</v>
      </c>
      <c r="BC1" s="145" t="s">
        <v>4</v>
      </c>
      <c r="BD1" s="145" t="s">
        <v>4</v>
      </c>
      <c r="BE1" s="145" t="s">
        <v>20</v>
      </c>
      <c r="BF1" s="145" t="s">
        <v>341</v>
      </c>
      <c r="BG1" s="145" t="s">
        <v>20</v>
      </c>
      <c r="BH1" s="145" t="s">
        <v>20</v>
      </c>
      <c r="BI1" s="145" t="s">
        <v>20</v>
      </c>
      <c r="BJ1" s="145" t="s">
        <v>20</v>
      </c>
      <c r="BK1" s="145" t="s">
        <v>20</v>
      </c>
      <c r="BL1" s="145" t="s">
        <v>20</v>
      </c>
      <c r="BM1" s="145" t="s">
        <v>20</v>
      </c>
      <c r="BN1" s="145" t="s">
        <v>20</v>
      </c>
      <c r="BO1" s="145" t="s">
        <v>20</v>
      </c>
      <c r="BP1" s="145" t="s">
        <v>20</v>
      </c>
      <c r="BQ1" s="145" t="s">
        <v>20</v>
      </c>
      <c r="BR1" s="145" t="s">
        <v>20</v>
      </c>
      <c r="BS1" s="145" t="s">
        <v>20</v>
      </c>
      <c r="BT1" s="145" t="s">
        <v>20</v>
      </c>
      <c r="BU1" s="145" t="s">
        <v>341</v>
      </c>
      <c r="BV1" s="145" t="s">
        <v>20</v>
      </c>
      <c r="BW1" s="145" t="s">
        <v>20</v>
      </c>
      <c r="BX1" s="145" t="s">
        <v>20</v>
      </c>
      <c r="BY1" s="145" t="s">
        <v>4</v>
      </c>
      <c r="BZ1" s="145" t="s">
        <v>4</v>
      </c>
      <c r="CA1" s="145" t="s">
        <v>4</v>
      </c>
      <c r="CB1" s="145" t="s">
        <v>342</v>
      </c>
      <c r="CC1" s="145" t="s">
        <v>20</v>
      </c>
      <c r="CD1" s="145" t="s">
        <v>20</v>
      </c>
      <c r="CE1" s="145" t="s">
        <v>20</v>
      </c>
      <c r="CF1" s="145" t="s">
        <v>20</v>
      </c>
      <c r="CG1" s="145" t="s">
        <v>342</v>
      </c>
      <c r="CH1" s="145" t="s">
        <v>342</v>
      </c>
      <c r="CI1" s="145" t="s">
        <v>342</v>
      </c>
      <c r="CJ1" s="145" t="s">
        <v>342</v>
      </c>
      <c r="CK1" s="145" t="s">
        <v>20</v>
      </c>
      <c r="CL1" s="145" t="s">
        <v>20</v>
      </c>
      <c r="CM1" s="145" t="s">
        <v>342</v>
      </c>
      <c r="CN1" s="145" t="s">
        <v>342</v>
      </c>
      <c r="CO1" s="145" t="s">
        <v>20</v>
      </c>
      <c r="CP1" s="145" t="s">
        <v>342</v>
      </c>
      <c r="CQ1" s="145" t="s">
        <v>20</v>
      </c>
      <c r="CR1" s="145" t="s">
        <v>20</v>
      </c>
      <c r="CS1" s="145" t="s">
        <v>20</v>
      </c>
      <c r="CT1" s="145" t="s">
        <v>20</v>
      </c>
      <c r="CU1" s="145" t="s">
        <v>20</v>
      </c>
      <c r="CV1" s="145" t="s">
        <v>20</v>
      </c>
      <c r="CW1" s="145" t="s">
        <v>20</v>
      </c>
      <c r="CX1" s="145" t="s">
        <v>20</v>
      </c>
      <c r="CY1" s="145" t="s">
        <v>20</v>
      </c>
      <c r="CZ1" s="145" t="s">
        <v>20</v>
      </c>
      <c r="DA1" s="145" t="s">
        <v>20</v>
      </c>
      <c r="DB1" s="145" t="s">
        <v>20</v>
      </c>
      <c r="DC1" s="145" t="s">
        <v>20</v>
      </c>
      <c r="DD1" s="145" t="s">
        <v>20</v>
      </c>
      <c r="DE1" s="145" t="s">
        <v>20</v>
      </c>
      <c r="DF1" s="145" t="s">
        <v>341</v>
      </c>
      <c r="DG1" s="145" t="s">
        <v>4</v>
      </c>
      <c r="DH1" s="145" t="s">
        <v>20</v>
      </c>
      <c r="DI1" s="145" t="s">
        <v>4</v>
      </c>
      <c r="DJ1" s="145" t="s">
        <v>20</v>
      </c>
      <c r="DK1" s="145" t="s">
        <v>20</v>
      </c>
      <c r="DL1" s="145" t="s">
        <v>4</v>
      </c>
      <c r="DM1" s="145" t="s">
        <v>342</v>
      </c>
      <c r="DN1" s="145" t="s">
        <v>20</v>
      </c>
      <c r="DO1" s="145" t="s">
        <v>20</v>
      </c>
      <c r="DP1" s="145" t="s">
        <v>20</v>
      </c>
      <c r="DQ1" s="145" t="s">
        <v>20</v>
      </c>
      <c r="DR1" s="145" t="s">
        <v>20</v>
      </c>
      <c r="DS1" s="145" t="s">
        <v>20</v>
      </c>
      <c r="DT1" s="145" t="s">
        <v>20</v>
      </c>
      <c r="DU1" s="145" t="s">
        <v>20</v>
      </c>
      <c r="DV1" s="145" t="s">
        <v>20</v>
      </c>
      <c r="DW1" s="145" t="s">
        <v>20</v>
      </c>
      <c r="DX1" s="145" t="s">
        <v>20</v>
      </c>
      <c r="DY1" s="145" t="s">
        <v>20</v>
      </c>
      <c r="DZ1" s="145" t="s">
        <v>20</v>
      </c>
      <c r="EA1" s="145" t="s">
        <v>20</v>
      </c>
    </row>
    <row r="2" spans="1:179" ht="61.5" x14ac:dyDescent="0.3">
      <c r="A2" s="175"/>
      <c r="B2" s="174" t="s">
        <v>472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45"/>
    </row>
    <row r="3" spans="1:179" ht="133.5" customHeight="1" x14ac:dyDescent="0.3">
      <c r="A3" s="175"/>
      <c r="B3" s="173" t="s">
        <v>473</v>
      </c>
      <c r="C3" s="173"/>
      <c r="D3" s="173"/>
      <c r="E3" s="173"/>
      <c r="F3" s="173"/>
      <c r="G3" s="172" t="s">
        <v>474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26"/>
      <c r="EB3" s="127"/>
    </row>
    <row r="4" spans="1:179" ht="56.25" customHeight="1" thickBot="1" x14ac:dyDescent="0.35">
      <c r="A4" s="138" t="s">
        <v>471</v>
      </c>
      <c r="B4" s="138" t="s">
        <v>43</v>
      </c>
      <c r="C4" s="138" t="s">
        <v>286</v>
      </c>
      <c r="D4" s="138" t="s">
        <v>479</v>
      </c>
      <c r="E4" s="138" t="s">
        <v>287</v>
      </c>
      <c r="F4" s="138" t="s">
        <v>480</v>
      </c>
      <c r="G4" s="138" t="s">
        <v>340</v>
      </c>
      <c r="H4" s="138" t="s">
        <v>343</v>
      </c>
      <c r="I4" s="138" t="s">
        <v>344</v>
      </c>
      <c r="J4" s="138" t="s">
        <v>345</v>
      </c>
      <c r="K4" s="138" t="s">
        <v>346</v>
      </c>
      <c r="L4" s="138" t="s">
        <v>347</v>
      </c>
      <c r="M4" s="138" t="s">
        <v>348</v>
      </c>
      <c r="N4" s="138" t="s">
        <v>349</v>
      </c>
      <c r="O4" s="138" t="s">
        <v>350</v>
      </c>
      <c r="P4" s="138" t="s">
        <v>351</v>
      </c>
      <c r="Q4" s="138" t="s">
        <v>352</v>
      </c>
      <c r="R4" s="138" t="s">
        <v>353</v>
      </c>
      <c r="S4" s="138" t="s">
        <v>354</v>
      </c>
      <c r="T4" s="138" t="s">
        <v>355</v>
      </c>
      <c r="U4" s="138" t="s">
        <v>356</v>
      </c>
      <c r="V4" s="138" t="s">
        <v>357</v>
      </c>
      <c r="W4" s="138" t="s">
        <v>358</v>
      </c>
      <c r="X4" s="138" t="s">
        <v>359</v>
      </c>
      <c r="Y4" s="138" t="s">
        <v>360</v>
      </c>
      <c r="Z4" s="138" t="s">
        <v>361</v>
      </c>
      <c r="AA4" s="138" t="s">
        <v>362</v>
      </c>
      <c r="AB4" s="138" t="s">
        <v>363</v>
      </c>
      <c r="AC4" s="138" t="s">
        <v>364</v>
      </c>
      <c r="AD4" s="138" t="s">
        <v>365</v>
      </c>
      <c r="AE4" s="138" t="s">
        <v>366</v>
      </c>
      <c r="AF4" s="138" t="s">
        <v>367</v>
      </c>
      <c r="AG4" s="138" t="s">
        <v>368</v>
      </c>
      <c r="AH4" s="138" t="s">
        <v>369</v>
      </c>
      <c r="AI4" s="138" t="s">
        <v>370</v>
      </c>
      <c r="AJ4" s="138" t="s">
        <v>371</v>
      </c>
      <c r="AK4" s="138" t="s">
        <v>372</v>
      </c>
      <c r="AL4" s="138" t="s">
        <v>373</v>
      </c>
      <c r="AM4" s="138" t="s">
        <v>374</v>
      </c>
      <c r="AN4" s="138" t="s">
        <v>375</v>
      </c>
      <c r="AO4" s="138" t="s">
        <v>376</v>
      </c>
      <c r="AP4" s="138" t="s">
        <v>377</v>
      </c>
      <c r="AQ4" s="138" t="s">
        <v>378</v>
      </c>
      <c r="AR4" s="138" t="s">
        <v>379</v>
      </c>
      <c r="AS4" s="138" t="s">
        <v>380</v>
      </c>
      <c r="AT4" s="138" t="s">
        <v>381</v>
      </c>
      <c r="AU4" s="138" t="s">
        <v>382</v>
      </c>
      <c r="AV4" s="138" t="s">
        <v>383</v>
      </c>
      <c r="AW4" s="138" t="s">
        <v>384</v>
      </c>
      <c r="AX4" s="138" t="s">
        <v>385</v>
      </c>
      <c r="AY4" s="138" t="s">
        <v>386</v>
      </c>
      <c r="AZ4" s="138" t="s">
        <v>387</v>
      </c>
      <c r="BA4" s="138" t="s">
        <v>388</v>
      </c>
      <c r="BB4" s="138" t="s">
        <v>389</v>
      </c>
      <c r="BC4" s="138" t="s">
        <v>390</v>
      </c>
      <c r="BD4" s="138" t="s">
        <v>391</v>
      </c>
      <c r="BE4" s="138" t="s">
        <v>392</v>
      </c>
      <c r="BF4" s="138" t="s">
        <v>393</v>
      </c>
      <c r="BG4" s="138" t="s">
        <v>394</v>
      </c>
      <c r="BH4" s="138" t="s">
        <v>395</v>
      </c>
      <c r="BI4" s="138" t="s">
        <v>396</v>
      </c>
      <c r="BJ4" s="138" t="s">
        <v>397</v>
      </c>
      <c r="BK4" s="138" t="s">
        <v>398</v>
      </c>
      <c r="BL4" s="138" t="s">
        <v>399</v>
      </c>
      <c r="BM4" s="138" t="s">
        <v>400</v>
      </c>
      <c r="BN4" s="138" t="s">
        <v>401</v>
      </c>
      <c r="BO4" s="138" t="s">
        <v>402</v>
      </c>
      <c r="BP4" s="138" t="s">
        <v>403</v>
      </c>
      <c r="BQ4" s="138" t="s">
        <v>404</v>
      </c>
      <c r="BR4" s="138" t="s">
        <v>405</v>
      </c>
      <c r="BS4" s="138" t="s">
        <v>406</v>
      </c>
      <c r="BT4" s="138" t="s">
        <v>407</v>
      </c>
      <c r="BU4" s="138" t="s">
        <v>408</v>
      </c>
      <c r="BV4" s="138" t="s">
        <v>409</v>
      </c>
      <c r="BW4" s="138" t="s">
        <v>410</v>
      </c>
      <c r="BX4" s="138" t="s">
        <v>411</v>
      </c>
      <c r="BY4" s="138" t="s">
        <v>412</v>
      </c>
      <c r="BZ4" s="138" t="s">
        <v>413</v>
      </c>
      <c r="CA4" s="138" t="s">
        <v>414</v>
      </c>
      <c r="CB4" s="138" t="s">
        <v>415</v>
      </c>
      <c r="CC4" s="138" t="s">
        <v>416</v>
      </c>
      <c r="CD4" s="138" t="s">
        <v>417</v>
      </c>
      <c r="CE4" s="138" t="s">
        <v>418</v>
      </c>
      <c r="CF4" s="138" t="s">
        <v>419</v>
      </c>
      <c r="CG4" s="138" t="s">
        <v>420</v>
      </c>
      <c r="CH4" s="138" t="s">
        <v>421</v>
      </c>
      <c r="CI4" s="138" t="s">
        <v>422</v>
      </c>
      <c r="CJ4" s="138" t="s">
        <v>423</v>
      </c>
      <c r="CK4" s="138" t="s">
        <v>424</v>
      </c>
      <c r="CL4" s="138" t="s">
        <v>425</v>
      </c>
      <c r="CM4" s="138" t="s">
        <v>426</v>
      </c>
      <c r="CN4" s="138" t="s">
        <v>427</v>
      </c>
      <c r="CO4" s="138" t="s">
        <v>428</v>
      </c>
      <c r="CP4" s="138" t="s">
        <v>429</v>
      </c>
      <c r="CQ4" s="138" t="s">
        <v>430</v>
      </c>
      <c r="CR4" s="138" t="s">
        <v>431</v>
      </c>
      <c r="CS4" s="138" t="s">
        <v>432</v>
      </c>
      <c r="CT4" s="138" t="s">
        <v>433</v>
      </c>
      <c r="CU4" s="138" t="s">
        <v>434</v>
      </c>
      <c r="CV4" s="138" t="s">
        <v>435</v>
      </c>
      <c r="CW4" s="138" t="s">
        <v>436</v>
      </c>
      <c r="CX4" s="138" t="s">
        <v>437</v>
      </c>
      <c r="CY4" s="138" t="s">
        <v>438</v>
      </c>
      <c r="CZ4" s="138" t="s">
        <v>439</v>
      </c>
      <c r="DA4" s="138" t="s">
        <v>440</v>
      </c>
      <c r="DB4" s="138" t="s">
        <v>441</v>
      </c>
      <c r="DC4" s="138" t="s">
        <v>442</v>
      </c>
      <c r="DD4" s="138" t="s">
        <v>443</v>
      </c>
      <c r="DE4" s="138" t="s">
        <v>444</v>
      </c>
      <c r="DF4" s="138" t="s">
        <v>445</v>
      </c>
      <c r="DG4" s="138" t="s">
        <v>446</v>
      </c>
      <c r="DH4" s="138" t="s">
        <v>447</v>
      </c>
      <c r="DI4" s="138" t="s">
        <v>448</v>
      </c>
      <c r="DJ4" s="138" t="s">
        <v>449</v>
      </c>
      <c r="DK4" s="138" t="s">
        <v>450</v>
      </c>
      <c r="DL4" s="138" t="s">
        <v>451</v>
      </c>
      <c r="DM4" s="138" t="s">
        <v>452</v>
      </c>
      <c r="DN4" s="138" t="s">
        <v>453</v>
      </c>
      <c r="DO4" s="138" t="s">
        <v>454</v>
      </c>
      <c r="DP4" s="138" t="s">
        <v>455</v>
      </c>
      <c r="DQ4" s="138" t="s">
        <v>456</v>
      </c>
      <c r="DR4" s="138" t="s">
        <v>457</v>
      </c>
      <c r="DS4" s="138" t="s">
        <v>458</v>
      </c>
      <c r="DT4" s="138" t="s">
        <v>459</v>
      </c>
      <c r="DU4" s="138" t="s">
        <v>460</v>
      </c>
      <c r="DV4" s="138" t="s">
        <v>461</v>
      </c>
      <c r="DW4" s="138" t="s">
        <v>462</v>
      </c>
      <c r="DX4" s="138" t="s">
        <v>463</v>
      </c>
      <c r="DY4" s="138" t="s">
        <v>464</v>
      </c>
      <c r="DZ4" s="138" t="s">
        <v>465</v>
      </c>
      <c r="EA4" s="145" t="s">
        <v>466</v>
      </c>
    </row>
    <row r="5" spans="1:179" ht="18" thickTop="1" thickBot="1" x14ac:dyDescent="0.35">
      <c r="A5" s="169" t="s">
        <v>42</v>
      </c>
      <c r="B5" s="142" t="s">
        <v>44</v>
      </c>
      <c r="C5" s="142" t="s">
        <v>290</v>
      </c>
      <c r="D5" s="144">
        <v>22</v>
      </c>
      <c r="E5" s="142" t="s">
        <v>291</v>
      </c>
      <c r="F5" s="128">
        <v>2201</v>
      </c>
      <c r="G5" s="129">
        <v>335266403009.823</v>
      </c>
      <c r="H5" s="129">
        <v>3696670313.4099998</v>
      </c>
      <c r="I5" s="129">
        <v>1620000000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>
        <v>180000000</v>
      </c>
      <c r="AE5" s="129">
        <v>309944869138</v>
      </c>
      <c r="AF5" s="129">
        <v>3133668989</v>
      </c>
      <c r="AG5" s="129">
        <v>3089220146</v>
      </c>
      <c r="AH5" s="129"/>
      <c r="AI5" s="129"/>
      <c r="AJ5" s="129"/>
      <c r="AK5" s="129"/>
      <c r="AL5" s="129">
        <v>1898991687.4100001</v>
      </c>
      <c r="AM5" s="129">
        <v>1070277243.3335</v>
      </c>
      <c r="AN5" s="129"/>
      <c r="AO5" s="129"/>
      <c r="AP5" s="129">
        <v>8567705492.6700001</v>
      </c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>
        <v>5000000</v>
      </c>
      <c r="BC5" s="129"/>
      <c r="BD5" s="129"/>
      <c r="BE5" s="129"/>
      <c r="BF5" s="129">
        <v>10000000</v>
      </c>
      <c r="BG5" s="129">
        <v>50000000</v>
      </c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>
        <v>2000000000</v>
      </c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30"/>
    </row>
    <row r="6" spans="1:179" ht="111" customHeight="1" thickTop="1" thickBot="1" x14ac:dyDescent="0.35">
      <c r="A6" s="169"/>
      <c r="B6" s="131" t="s">
        <v>75</v>
      </c>
      <c r="C6" s="131" t="s">
        <v>292</v>
      </c>
      <c r="D6" s="144">
        <v>19</v>
      </c>
      <c r="E6" s="144" t="s">
        <v>467</v>
      </c>
      <c r="F6" s="144" t="s">
        <v>468</v>
      </c>
      <c r="G6" s="139">
        <v>395828087915</v>
      </c>
      <c r="H6" s="139">
        <v>2500000000</v>
      </c>
      <c r="I6" s="139">
        <v>500000000</v>
      </c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>
        <v>116130273801</v>
      </c>
      <c r="AI6" s="139">
        <v>4330175642</v>
      </c>
      <c r="AJ6" s="139"/>
      <c r="AK6" s="139"/>
      <c r="AL6" s="139">
        <v>1000000000</v>
      </c>
      <c r="AM6" s="139"/>
      <c r="AN6" s="139"/>
      <c r="AO6" s="139"/>
      <c r="AP6" s="139"/>
      <c r="AQ6" s="139"/>
      <c r="AR6" s="139">
        <v>14745876879</v>
      </c>
      <c r="AS6" s="139">
        <v>251487307417</v>
      </c>
      <c r="AT6" s="139"/>
      <c r="AU6" s="139">
        <v>4292604018</v>
      </c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>
        <v>4500000</v>
      </c>
      <c r="BZ6" s="139">
        <v>80000000</v>
      </c>
      <c r="CA6" s="139">
        <v>10000000</v>
      </c>
      <c r="CB6" s="139">
        <v>150000000</v>
      </c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>
        <v>54383395</v>
      </c>
      <c r="DH6" s="139">
        <v>50594616</v>
      </c>
      <c r="DI6" s="139"/>
      <c r="DJ6" s="139"/>
      <c r="DK6" s="139">
        <v>203781398</v>
      </c>
      <c r="DL6" s="139">
        <v>238590749</v>
      </c>
      <c r="DM6" s="139">
        <v>50000000</v>
      </c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40"/>
    </row>
    <row r="7" spans="1:179" ht="48" customHeight="1" thickTop="1" thickBot="1" x14ac:dyDescent="0.35">
      <c r="A7" s="169"/>
      <c r="B7" s="171" t="s">
        <v>92</v>
      </c>
      <c r="C7" s="171" t="s">
        <v>296</v>
      </c>
      <c r="D7" s="171">
        <v>41</v>
      </c>
      <c r="E7" s="144" t="s">
        <v>297</v>
      </c>
      <c r="F7" s="144">
        <v>4102</v>
      </c>
      <c r="G7" s="162">
        <v>16515000000</v>
      </c>
      <c r="H7" s="162">
        <v>1800000000</v>
      </c>
      <c r="I7" s="162">
        <v>750000000</v>
      </c>
      <c r="J7" s="162"/>
      <c r="K7" s="162"/>
      <c r="L7" s="162"/>
      <c r="M7" s="162"/>
      <c r="N7" s="162"/>
      <c r="O7" s="162"/>
      <c r="P7" s="162"/>
      <c r="Q7" s="162">
        <v>5250000000</v>
      </c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>
        <v>1000000000</v>
      </c>
      <c r="AM7" s="162"/>
      <c r="AN7" s="162"/>
      <c r="AO7" s="162"/>
      <c r="AP7" s="162"/>
      <c r="AQ7" s="162"/>
      <c r="AR7" s="162"/>
      <c r="AS7" s="162"/>
      <c r="AT7" s="162"/>
      <c r="AU7" s="162"/>
      <c r="AV7" s="162">
        <v>500000000</v>
      </c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>
        <v>215000000</v>
      </c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>
        <v>7000000000</v>
      </c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4"/>
      <c r="EB7" s="168"/>
      <c r="EC7" s="168"/>
      <c r="ED7" s="168"/>
      <c r="EE7" s="168"/>
      <c r="EF7" s="168"/>
      <c r="EG7" s="168"/>
      <c r="EH7" s="168"/>
      <c r="EI7" s="168"/>
      <c r="EJ7" s="168"/>
      <c r="EK7" s="168"/>
      <c r="EL7" s="168"/>
      <c r="EM7" s="168"/>
      <c r="EN7" s="168"/>
      <c r="EO7" s="168"/>
      <c r="EP7" s="168"/>
      <c r="EQ7" s="168"/>
      <c r="ER7" s="168"/>
      <c r="ES7" s="168"/>
      <c r="ET7" s="168"/>
      <c r="EU7" s="168"/>
      <c r="EV7" s="168"/>
      <c r="EW7" s="168"/>
      <c r="EX7" s="168"/>
      <c r="EY7" s="168"/>
      <c r="EZ7" s="168"/>
      <c r="FA7" s="168"/>
      <c r="FB7" s="168"/>
      <c r="FC7" s="168"/>
      <c r="FD7" s="168"/>
      <c r="FE7" s="168"/>
      <c r="FF7" s="168"/>
      <c r="FG7" s="168"/>
      <c r="FH7" s="168"/>
      <c r="FI7" s="168"/>
      <c r="FJ7" s="168"/>
      <c r="FK7" s="168"/>
      <c r="FL7" s="168"/>
      <c r="FM7" s="168"/>
      <c r="FN7" s="168"/>
      <c r="FO7" s="168"/>
      <c r="FP7" s="168"/>
      <c r="FQ7" s="168"/>
      <c r="FR7" s="168"/>
      <c r="FS7" s="168"/>
      <c r="FT7" s="168"/>
      <c r="FU7" s="168"/>
      <c r="FV7" s="168"/>
      <c r="FW7" s="168"/>
    </row>
    <row r="8" spans="1:179" ht="18" thickTop="1" thickBot="1" x14ac:dyDescent="0.35">
      <c r="A8" s="169"/>
      <c r="B8" s="171"/>
      <c r="C8" s="171"/>
      <c r="D8" s="171"/>
      <c r="E8" s="144" t="s">
        <v>298</v>
      </c>
      <c r="F8" s="144">
        <v>4103</v>
      </c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4"/>
      <c r="EB8" s="168"/>
      <c r="EC8" s="168"/>
      <c r="ED8" s="168"/>
      <c r="EE8" s="168"/>
      <c r="EF8" s="168"/>
      <c r="EG8" s="168"/>
      <c r="EH8" s="168"/>
      <c r="EI8" s="168"/>
      <c r="EJ8" s="168"/>
      <c r="EK8" s="168"/>
      <c r="EL8" s="168"/>
      <c r="EM8" s="168"/>
      <c r="EN8" s="168"/>
      <c r="EO8" s="168"/>
      <c r="EP8" s="168"/>
      <c r="EQ8" s="168"/>
      <c r="ER8" s="168"/>
      <c r="ES8" s="168"/>
      <c r="ET8" s="168"/>
      <c r="EU8" s="168"/>
      <c r="EV8" s="168"/>
      <c r="EW8" s="168"/>
      <c r="EX8" s="168"/>
      <c r="EY8" s="168"/>
      <c r="EZ8" s="168"/>
      <c r="FA8" s="168"/>
      <c r="FB8" s="168"/>
      <c r="FC8" s="168"/>
      <c r="FD8" s="168"/>
      <c r="FE8" s="168"/>
      <c r="FF8" s="168"/>
      <c r="FG8" s="168"/>
      <c r="FH8" s="168"/>
      <c r="FI8" s="168"/>
      <c r="FJ8" s="168"/>
      <c r="FK8" s="168"/>
      <c r="FL8" s="168"/>
      <c r="FM8" s="168"/>
      <c r="FN8" s="168"/>
      <c r="FO8" s="168"/>
      <c r="FP8" s="168"/>
      <c r="FQ8" s="168"/>
      <c r="FR8" s="168"/>
      <c r="FS8" s="168"/>
      <c r="FT8" s="168"/>
      <c r="FU8" s="168"/>
      <c r="FV8" s="168"/>
      <c r="FW8" s="168"/>
    </row>
    <row r="9" spans="1:179" ht="33" thickTop="1" thickBot="1" x14ac:dyDescent="0.35">
      <c r="A9" s="169"/>
      <c r="B9" s="144" t="s">
        <v>101</v>
      </c>
      <c r="C9" s="144" t="s">
        <v>299</v>
      </c>
      <c r="D9" s="144">
        <v>40</v>
      </c>
      <c r="E9" s="144" t="s">
        <v>300</v>
      </c>
      <c r="F9" s="144">
        <v>4003</v>
      </c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  <c r="DO9" s="162"/>
      <c r="DP9" s="162"/>
      <c r="DQ9" s="162"/>
      <c r="DR9" s="162"/>
      <c r="DS9" s="162"/>
      <c r="DT9" s="162"/>
      <c r="DU9" s="162"/>
      <c r="DV9" s="162"/>
      <c r="DW9" s="162"/>
      <c r="DX9" s="162"/>
      <c r="DY9" s="162"/>
      <c r="DZ9" s="162"/>
      <c r="EA9" s="164"/>
      <c r="EB9" s="168"/>
      <c r="EC9" s="168"/>
      <c r="ED9" s="168"/>
      <c r="EE9" s="168"/>
      <c r="EF9" s="168"/>
      <c r="EG9" s="168"/>
      <c r="EH9" s="168"/>
      <c r="EI9" s="168"/>
      <c r="EJ9" s="168"/>
      <c r="EK9" s="168"/>
      <c r="EL9" s="168"/>
      <c r="EM9" s="168"/>
      <c r="EN9" s="168"/>
      <c r="EO9" s="168"/>
      <c r="EP9" s="168"/>
      <c r="EQ9" s="168"/>
      <c r="ER9" s="168"/>
      <c r="ES9" s="168"/>
      <c r="ET9" s="168"/>
      <c r="EU9" s="168"/>
      <c r="EV9" s="168"/>
      <c r="EW9" s="168"/>
      <c r="EX9" s="168"/>
      <c r="EY9" s="168"/>
      <c r="EZ9" s="168"/>
      <c r="FA9" s="168"/>
      <c r="FB9" s="168"/>
      <c r="FC9" s="168"/>
      <c r="FD9" s="168"/>
      <c r="FE9" s="168"/>
      <c r="FF9" s="168"/>
      <c r="FG9" s="168"/>
      <c r="FH9" s="168"/>
      <c r="FI9" s="168"/>
      <c r="FJ9" s="168"/>
      <c r="FK9" s="168"/>
      <c r="FL9" s="168"/>
      <c r="FM9" s="168"/>
      <c r="FN9" s="168"/>
      <c r="FO9" s="168"/>
      <c r="FP9" s="168"/>
      <c r="FQ9" s="168"/>
      <c r="FR9" s="168"/>
      <c r="FS9" s="168"/>
      <c r="FT9" s="168"/>
      <c r="FU9" s="168"/>
      <c r="FV9" s="168"/>
      <c r="FW9" s="168"/>
    </row>
    <row r="10" spans="1:179" ht="45" customHeight="1" thickTop="1" thickBot="1" x14ac:dyDescent="0.35">
      <c r="A10" s="169"/>
      <c r="B10" s="144" t="s">
        <v>105</v>
      </c>
      <c r="C10" s="171" t="s">
        <v>296</v>
      </c>
      <c r="D10" s="171">
        <v>41</v>
      </c>
      <c r="E10" s="171" t="s">
        <v>302</v>
      </c>
      <c r="F10" s="171">
        <v>4104</v>
      </c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4"/>
      <c r="EB10" s="168"/>
      <c r="EC10" s="168"/>
      <c r="ED10" s="168"/>
      <c r="EE10" s="168"/>
      <c r="EF10" s="168"/>
      <c r="EG10" s="168"/>
      <c r="EH10" s="168"/>
      <c r="EI10" s="168"/>
      <c r="EJ10" s="168"/>
      <c r="EK10" s="168"/>
      <c r="EL10" s="168"/>
      <c r="EM10" s="168"/>
      <c r="EN10" s="168"/>
      <c r="EO10" s="168"/>
      <c r="EP10" s="168"/>
      <c r="EQ10" s="168"/>
      <c r="ER10" s="168"/>
      <c r="ES10" s="168"/>
      <c r="ET10" s="168"/>
      <c r="EU10" s="168"/>
      <c r="EV10" s="168"/>
      <c r="EW10" s="168"/>
      <c r="EX10" s="168"/>
      <c r="EY10" s="168"/>
      <c r="EZ10" s="168"/>
      <c r="FA10" s="168"/>
      <c r="FB10" s="168"/>
      <c r="FC10" s="168"/>
      <c r="FD10" s="168"/>
      <c r="FE10" s="168"/>
      <c r="FF10" s="168"/>
      <c r="FG10" s="168"/>
      <c r="FH10" s="168"/>
      <c r="FI10" s="168"/>
      <c r="FJ10" s="168"/>
      <c r="FK10" s="168"/>
      <c r="FL10" s="168"/>
      <c r="FM10" s="168"/>
      <c r="FN10" s="168"/>
      <c r="FO10" s="168"/>
      <c r="FP10" s="168"/>
      <c r="FQ10" s="168"/>
      <c r="FR10" s="168"/>
      <c r="FS10" s="168"/>
      <c r="FT10" s="168"/>
      <c r="FU10" s="168"/>
      <c r="FV10" s="168"/>
      <c r="FW10" s="168"/>
    </row>
    <row r="11" spans="1:179" ht="45" customHeight="1" thickTop="1" thickBot="1" x14ac:dyDescent="0.35">
      <c r="A11" s="169"/>
      <c r="B11" s="144" t="s">
        <v>107</v>
      </c>
      <c r="C11" s="171"/>
      <c r="D11" s="171"/>
      <c r="E11" s="171"/>
      <c r="F11" s="171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4"/>
      <c r="EB11" s="168"/>
      <c r="EC11" s="168"/>
      <c r="ED11" s="168"/>
      <c r="EE11" s="168"/>
      <c r="EF11" s="168"/>
      <c r="EG11" s="168"/>
      <c r="EH11" s="168"/>
      <c r="EI11" s="168"/>
      <c r="EJ11" s="168"/>
      <c r="EK11" s="168"/>
      <c r="EL11" s="168"/>
      <c r="EM11" s="168"/>
      <c r="EN11" s="168"/>
      <c r="EO11" s="168"/>
      <c r="EP11" s="168"/>
      <c r="EQ11" s="168"/>
      <c r="ER11" s="168"/>
      <c r="ES11" s="168"/>
      <c r="ET11" s="168"/>
      <c r="EU11" s="168"/>
      <c r="EV11" s="168"/>
      <c r="EW11" s="168"/>
      <c r="EX11" s="168"/>
      <c r="EY11" s="168"/>
      <c r="EZ11" s="168"/>
      <c r="FA11" s="168"/>
      <c r="FB11" s="168"/>
      <c r="FC11" s="168"/>
      <c r="FD11" s="168"/>
      <c r="FE11" s="168"/>
      <c r="FF11" s="168"/>
      <c r="FG11" s="168"/>
      <c r="FH11" s="168"/>
      <c r="FI11" s="168"/>
      <c r="FJ11" s="168"/>
      <c r="FK11" s="168"/>
      <c r="FL11" s="168"/>
      <c r="FM11" s="168"/>
      <c r="FN11" s="168"/>
      <c r="FO11" s="168"/>
      <c r="FP11" s="168"/>
      <c r="FQ11" s="168"/>
      <c r="FR11" s="168"/>
      <c r="FS11" s="168"/>
      <c r="FT11" s="168"/>
      <c r="FU11" s="168"/>
      <c r="FV11" s="168"/>
      <c r="FW11" s="168"/>
    </row>
    <row r="12" spans="1:179" ht="45" customHeight="1" thickTop="1" thickBot="1" x14ac:dyDescent="0.35">
      <c r="A12" s="169"/>
      <c r="B12" s="144" t="s">
        <v>110</v>
      </c>
      <c r="C12" s="171"/>
      <c r="D12" s="171"/>
      <c r="E12" s="171"/>
      <c r="F12" s="171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4"/>
      <c r="EB12" s="168"/>
      <c r="EC12" s="168"/>
      <c r="ED12" s="168"/>
      <c r="EE12" s="168"/>
      <c r="EF12" s="168"/>
      <c r="EG12" s="168"/>
      <c r="EH12" s="168"/>
      <c r="EI12" s="168"/>
      <c r="EJ12" s="168"/>
      <c r="EK12" s="168"/>
      <c r="EL12" s="168"/>
      <c r="EM12" s="168"/>
      <c r="EN12" s="168"/>
      <c r="EO12" s="168"/>
      <c r="EP12" s="168"/>
      <c r="EQ12" s="168"/>
      <c r="ER12" s="168"/>
      <c r="ES12" s="168"/>
      <c r="ET12" s="168"/>
      <c r="EU12" s="168"/>
      <c r="EV12" s="168"/>
      <c r="EW12" s="168"/>
      <c r="EX12" s="168"/>
      <c r="EY12" s="168"/>
      <c r="EZ12" s="168"/>
      <c r="FA12" s="168"/>
      <c r="FB12" s="168"/>
      <c r="FC12" s="168"/>
      <c r="FD12" s="168"/>
      <c r="FE12" s="168"/>
      <c r="FF12" s="168"/>
      <c r="FG12" s="168"/>
      <c r="FH12" s="168"/>
      <c r="FI12" s="168"/>
      <c r="FJ12" s="168"/>
      <c r="FK12" s="168"/>
      <c r="FL12" s="168"/>
      <c r="FM12" s="168"/>
      <c r="FN12" s="168"/>
      <c r="FO12" s="168"/>
      <c r="FP12" s="168"/>
      <c r="FQ12" s="168"/>
      <c r="FR12" s="168"/>
      <c r="FS12" s="168"/>
      <c r="FT12" s="168"/>
      <c r="FU12" s="168"/>
      <c r="FV12" s="168"/>
      <c r="FW12" s="168"/>
    </row>
    <row r="13" spans="1:179" ht="18" thickTop="1" thickBot="1" x14ac:dyDescent="0.35">
      <c r="A13" s="169"/>
      <c r="B13" s="171" t="s">
        <v>112</v>
      </c>
      <c r="C13" s="171" t="s">
        <v>303</v>
      </c>
      <c r="D13" s="171">
        <v>45</v>
      </c>
      <c r="E13" s="144" t="s">
        <v>304</v>
      </c>
      <c r="F13" s="144">
        <v>4501</v>
      </c>
      <c r="G13" s="162">
        <v>850000000</v>
      </c>
      <c r="H13" s="162">
        <v>850000000</v>
      </c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39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4"/>
    </row>
    <row r="14" spans="1:179" ht="18" thickTop="1" thickBot="1" x14ac:dyDescent="0.35">
      <c r="A14" s="169"/>
      <c r="B14" s="171"/>
      <c r="C14" s="171"/>
      <c r="D14" s="171"/>
      <c r="E14" s="144" t="s">
        <v>305</v>
      </c>
      <c r="F14" s="144">
        <v>4502</v>
      </c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39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4"/>
    </row>
    <row r="15" spans="1:179" ht="39.75" customHeight="1" thickTop="1" thickBot="1" x14ac:dyDescent="0.35">
      <c r="A15" s="169"/>
      <c r="B15" s="144" t="s">
        <v>116</v>
      </c>
      <c r="C15" s="171" t="s">
        <v>296</v>
      </c>
      <c r="D15" s="171">
        <v>41</v>
      </c>
      <c r="E15" s="144" t="s">
        <v>297</v>
      </c>
      <c r="F15" s="144">
        <v>4102</v>
      </c>
      <c r="G15" s="139">
        <v>550000000</v>
      </c>
      <c r="H15" s="139">
        <v>550000000</v>
      </c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39"/>
      <c r="DI15" s="139"/>
      <c r="DJ15" s="139"/>
      <c r="DK15" s="139"/>
      <c r="DL15" s="139"/>
      <c r="DM15" s="139"/>
      <c r="DN15" s="139"/>
      <c r="DO15" s="139"/>
      <c r="DP15" s="139"/>
      <c r="DQ15" s="139"/>
      <c r="DR15" s="139"/>
      <c r="DS15" s="139"/>
      <c r="DT15" s="139"/>
      <c r="DU15" s="139"/>
      <c r="DV15" s="139"/>
      <c r="DW15" s="139"/>
      <c r="DX15" s="139"/>
      <c r="DY15" s="139"/>
      <c r="DZ15" s="139"/>
      <c r="EA15" s="140"/>
    </row>
    <row r="16" spans="1:179" ht="18" thickTop="1" thickBot="1" x14ac:dyDescent="0.35">
      <c r="A16" s="169"/>
      <c r="B16" s="144" t="s">
        <v>119</v>
      </c>
      <c r="C16" s="171"/>
      <c r="D16" s="171"/>
      <c r="E16" s="144" t="s">
        <v>306</v>
      </c>
      <c r="F16" s="144">
        <v>4101</v>
      </c>
      <c r="G16" s="139">
        <v>2900000000</v>
      </c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>
        <v>2900000000</v>
      </c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39"/>
      <c r="CT16" s="139"/>
      <c r="CU16" s="139"/>
      <c r="CV16" s="139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139"/>
      <c r="DI16" s="139"/>
      <c r="DJ16" s="139"/>
      <c r="DK16" s="139"/>
      <c r="DL16" s="139"/>
      <c r="DM16" s="139"/>
      <c r="DN16" s="139"/>
      <c r="DO16" s="139"/>
      <c r="DP16" s="139"/>
      <c r="DQ16" s="139"/>
      <c r="DR16" s="139"/>
      <c r="DS16" s="139"/>
      <c r="DT16" s="139"/>
      <c r="DU16" s="139"/>
      <c r="DV16" s="139"/>
      <c r="DW16" s="139"/>
      <c r="DX16" s="139"/>
      <c r="DY16" s="139"/>
      <c r="DZ16" s="139"/>
      <c r="EA16" s="140"/>
    </row>
    <row r="17" spans="1:164" s="132" customFormat="1" ht="18" thickTop="1" thickBot="1" x14ac:dyDescent="0.35">
      <c r="A17" s="169"/>
      <c r="B17" s="144" t="s">
        <v>123</v>
      </c>
      <c r="C17" s="144" t="s">
        <v>299</v>
      </c>
      <c r="D17" s="144">
        <v>40</v>
      </c>
      <c r="E17" s="144" t="s">
        <v>307</v>
      </c>
      <c r="F17" s="144">
        <v>4001</v>
      </c>
      <c r="G17" s="139">
        <v>4048923779</v>
      </c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>
        <v>170755763</v>
      </c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>
        <v>44968016</v>
      </c>
      <c r="CM17" s="139"/>
      <c r="CN17" s="139"/>
      <c r="CO17" s="139"/>
      <c r="CP17" s="139"/>
      <c r="CQ17" s="139"/>
      <c r="CR17" s="139"/>
      <c r="CS17" s="139"/>
      <c r="CT17" s="139"/>
      <c r="CU17" s="139"/>
      <c r="CV17" s="139"/>
      <c r="CW17" s="139"/>
      <c r="CX17" s="139"/>
      <c r="CY17" s="139"/>
      <c r="CZ17" s="139"/>
      <c r="DA17" s="139"/>
      <c r="DB17" s="139"/>
      <c r="DC17" s="139"/>
      <c r="DD17" s="139"/>
      <c r="DE17" s="139"/>
      <c r="DF17" s="139"/>
      <c r="DG17" s="139"/>
      <c r="DH17" s="139"/>
      <c r="DI17" s="139"/>
      <c r="DJ17" s="139"/>
      <c r="DK17" s="139"/>
      <c r="DL17" s="139"/>
      <c r="DM17" s="139"/>
      <c r="DN17" s="139"/>
      <c r="DO17" s="139"/>
      <c r="DP17" s="139"/>
      <c r="DQ17" s="139"/>
      <c r="DR17" s="139"/>
      <c r="DS17" s="139"/>
      <c r="DT17" s="139"/>
      <c r="DU17" s="139"/>
      <c r="DV17" s="139"/>
      <c r="DW17" s="139"/>
      <c r="DX17" s="139"/>
      <c r="DY17" s="139">
        <v>3833200000</v>
      </c>
      <c r="DZ17" s="139"/>
      <c r="EA17" s="141"/>
    </row>
    <row r="18" spans="1:164" s="133" customFormat="1" ht="55.5" customHeight="1" thickTop="1" thickBot="1" x14ac:dyDescent="0.35">
      <c r="A18" s="169"/>
      <c r="B18" s="170" t="s">
        <v>127</v>
      </c>
      <c r="C18" s="170" t="s">
        <v>308</v>
      </c>
      <c r="D18" s="170">
        <v>33</v>
      </c>
      <c r="E18" s="144" t="s">
        <v>309</v>
      </c>
      <c r="F18" s="143">
        <v>3301</v>
      </c>
      <c r="G18" s="191">
        <f>3416000000+5000000000</f>
        <v>8416000000</v>
      </c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>
        <f>2120000000+2000000000</f>
        <v>4120000000</v>
      </c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>
        <v>3000000000</v>
      </c>
      <c r="AM18" s="191"/>
      <c r="AN18" s="191"/>
      <c r="AO18" s="191">
        <v>31000000</v>
      </c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191"/>
      <c r="BF18" s="191"/>
      <c r="BG18" s="191"/>
      <c r="BH18" s="191"/>
      <c r="BI18" s="191">
        <v>15000000</v>
      </c>
      <c r="BJ18" s="191"/>
      <c r="BK18" s="191"/>
      <c r="BL18" s="191"/>
      <c r="BM18" s="191"/>
      <c r="BN18" s="191"/>
      <c r="BO18" s="191"/>
      <c r="BP18" s="191"/>
      <c r="BQ18" s="191"/>
      <c r="BR18" s="191"/>
      <c r="BS18" s="191"/>
      <c r="BT18" s="191"/>
      <c r="BU18" s="191"/>
      <c r="BV18" s="191"/>
      <c r="BW18" s="191"/>
      <c r="BX18" s="191"/>
      <c r="BY18" s="191"/>
      <c r="BZ18" s="191"/>
      <c r="CA18" s="191"/>
      <c r="CB18" s="191"/>
      <c r="CC18" s="191"/>
      <c r="CD18" s="191"/>
      <c r="CE18" s="191"/>
      <c r="CF18" s="191"/>
      <c r="CG18" s="191"/>
      <c r="CH18" s="191"/>
      <c r="CI18" s="191"/>
      <c r="CJ18" s="191"/>
      <c r="CK18" s="191"/>
      <c r="CL18" s="191"/>
      <c r="CM18" s="191"/>
      <c r="CN18" s="191"/>
      <c r="CO18" s="191"/>
      <c r="CP18" s="191"/>
      <c r="CQ18" s="191"/>
      <c r="CR18" s="191"/>
      <c r="CS18" s="191"/>
      <c r="CT18" s="191"/>
      <c r="CU18" s="191"/>
      <c r="CV18" s="191"/>
      <c r="CW18" s="191"/>
      <c r="CX18" s="191"/>
      <c r="CY18" s="191"/>
      <c r="CZ18" s="191"/>
      <c r="DA18" s="191"/>
      <c r="DB18" s="191">
        <v>450000000</v>
      </c>
      <c r="DC18" s="191"/>
      <c r="DD18" s="191"/>
      <c r="DE18" s="191"/>
      <c r="DF18" s="191"/>
      <c r="DG18" s="191"/>
      <c r="DH18" s="191"/>
      <c r="DI18" s="191"/>
      <c r="DJ18" s="191"/>
      <c r="DK18" s="191"/>
      <c r="DL18" s="191"/>
      <c r="DM18" s="191"/>
      <c r="DN18" s="191"/>
      <c r="DO18" s="191"/>
      <c r="DP18" s="191"/>
      <c r="DQ18" s="191"/>
      <c r="DR18" s="191"/>
      <c r="DS18" s="191"/>
      <c r="DT18" s="191"/>
      <c r="DU18" s="191"/>
      <c r="DV18" s="191"/>
      <c r="DW18" s="191"/>
      <c r="DX18" s="191"/>
      <c r="DY18" s="191"/>
      <c r="DZ18" s="191"/>
      <c r="EA18" s="167"/>
      <c r="EB18" s="166"/>
      <c r="EC18" s="166"/>
      <c r="ED18" s="166"/>
      <c r="EE18" s="166"/>
      <c r="EF18" s="166"/>
      <c r="EG18" s="166"/>
      <c r="EH18" s="166"/>
      <c r="EI18" s="166"/>
      <c r="EJ18" s="166"/>
      <c r="EK18" s="166"/>
      <c r="EL18" s="166"/>
      <c r="EM18" s="166"/>
      <c r="EN18" s="166"/>
      <c r="EO18" s="166"/>
      <c r="EP18" s="166"/>
      <c r="EQ18" s="166"/>
      <c r="ER18" s="166"/>
      <c r="ES18" s="166"/>
      <c r="ET18" s="166"/>
      <c r="EU18" s="166"/>
      <c r="EV18" s="166"/>
      <c r="EW18" s="166"/>
      <c r="EX18" s="166"/>
      <c r="EY18" s="166"/>
      <c r="EZ18" s="166"/>
      <c r="FA18" s="166"/>
      <c r="FB18" s="166"/>
      <c r="FC18" s="166"/>
      <c r="FD18" s="166"/>
      <c r="FE18" s="166"/>
      <c r="FF18" s="166"/>
      <c r="FG18" s="166"/>
      <c r="FH18" s="166"/>
    </row>
    <row r="19" spans="1:164" s="133" customFormat="1" ht="18" thickTop="1" thickBot="1" x14ac:dyDescent="0.35">
      <c r="A19" s="169"/>
      <c r="B19" s="170"/>
      <c r="C19" s="170"/>
      <c r="D19" s="170"/>
      <c r="E19" s="144" t="s">
        <v>310</v>
      </c>
      <c r="F19" s="143">
        <v>3302</v>
      </c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  <c r="BJ19" s="191"/>
      <c r="BK19" s="191"/>
      <c r="BL19" s="191"/>
      <c r="BM19" s="191"/>
      <c r="BN19" s="191"/>
      <c r="BO19" s="191"/>
      <c r="BP19" s="191"/>
      <c r="BQ19" s="191"/>
      <c r="BR19" s="191"/>
      <c r="BS19" s="191"/>
      <c r="BT19" s="191"/>
      <c r="BU19" s="191"/>
      <c r="BV19" s="191"/>
      <c r="BW19" s="191"/>
      <c r="BX19" s="191"/>
      <c r="BY19" s="191"/>
      <c r="BZ19" s="191"/>
      <c r="CA19" s="191"/>
      <c r="CB19" s="191"/>
      <c r="CC19" s="191"/>
      <c r="CD19" s="191"/>
      <c r="CE19" s="191"/>
      <c r="CF19" s="191"/>
      <c r="CG19" s="191"/>
      <c r="CH19" s="191"/>
      <c r="CI19" s="191"/>
      <c r="CJ19" s="191"/>
      <c r="CK19" s="191"/>
      <c r="CL19" s="191"/>
      <c r="CM19" s="191"/>
      <c r="CN19" s="191"/>
      <c r="CO19" s="191"/>
      <c r="CP19" s="191"/>
      <c r="CQ19" s="191"/>
      <c r="CR19" s="191"/>
      <c r="CS19" s="191"/>
      <c r="CT19" s="191"/>
      <c r="CU19" s="191"/>
      <c r="CV19" s="191"/>
      <c r="CW19" s="191"/>
      <c r="CX19" s="191"/>
      <c r="CY19" s="191"/>
      <c r="CZ19" s="191"/>
      <c r="DA19" s="191"/>
      <c r="DB19" s="191"/>
      <c r="DC19" s="191"/>
      <c r="DD19" s="191"/>
      <c r="DE19" s="191"/>
      <c r="DF19" s="191"/>
      <c r="DG19" s="191"/>
      <c r="DH19" s="191"/>
      <c r="DI19" s="191"/>
      <c r="DJ19" s="191"/>
      <c r="DK19" s="191"/>
      <c r="DL19" s="191"/>
      <c r="DM19" s="191"/>
      <c r="DN19" s="191"/>
      <c r="DO19" s="191"/>
      <c r="DP19" s="191"/>
      <c r="DQ19" s="191"/>
      <c r="DR19" s="191"/>
      <c r="DS19" s="191"/>
      <c r="DT19" s="191"/>
      <c r="DU19" s="191"/>
      <c r="DV19" s="191"/>
      <c r="DW19" s="191"/>
      <c r="DX19" s="191"/>
      <c r="DY19" s="191"/>
      <c r="DZ19" s="191"/>
      <c r="EA19" s="167"/>
      <c r="EB19" s="166"/>
      <c r="EC19" s="166"/>
      <c r="ED19" s="166"/>
      <c r="EE19" s="166"/>
      <c r="EF19" s="166"/>
      <c r="EG19" s="166"/>
      <c r="EH19" s="166"/>
      <c r="EI19" s="166"/>
      <c r="EJ19" s="166"/>
      <c r="EK19" s="166"/>
      <c r="EL19" s="166"/>
      <c r="EM19" s="166"/>
      <c r="EN19" s="166"/>
      <c r="EO19" s="166"/>
      <c r="EP19" s="166"/>
      <c r="EQ19" s="166"/>
      <c r="ER19" s="166"/>
      <c r="ES19" s="166"/>
      <c r="ET19" s="166"/>
      <c r="EU19" s="166"/>
      <c r="EV19" s="166"/>
      <c r="EW19" s="166"/>
      <c r="EX19" s="166"/>
      <c r="EY19" s="166"/>
      <c r="EZ19" s="166"/>
      <c r="FA19" s="166"/>
      <c r="FB19" s="166"/>
      <c r="FC19" s="166"/>
      <c r="FD19" s="166"/>
      <c r="FE19" s="166"/>
      <c r="FF19" s="166"/>
      <c r="FG19" s="166"/>
      <c r="FH19" s="166"/>
    </row>
    <row r="20" spans="1:164" ht="18" thickTop="1" thickBot="1" x14ac:dyDescent="0.35">
      <c r="A20" s="169"/>
      <c r="B20" s="143" t="s">
        <v>133</v>
      </c>
      <c r="C20" s="170"/>
      <c r="D20" s="170"/>
      <c r="E20" s="144" t="s">
        <v>309</v>
      </c>
      <c r="F20" s="143">
        <v>3301</v>
      </c>
      <c r="G20" s="139">
        <v>300000000</v>
      </c>
      <c r="H20" s="139">
        <v>300000000</v>
      </c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  <c r="CP20" s="139"/>
      <c r="CQ20" s="139"/>
      <c r="CR20" s="139"/>
      <c r="CS20" s="139"/>
      <c r="CT20" s="139"/>
      <c r="CU20" s="139"/>
      <c r="CV20" s="139"/>
      <c r="CW20" s="139"/>
      <c r="CX20" s="139"/>
      <c r="CY20" s="139"/>
      <c r="CZ20" s="139"/>
      <c r="DA20" s="139"/>
      <c r="DB20" s="139"/>
      <c r="DC20" s="139"/>
      <c r="DD20" s="139"/>
      <c r="DE20" s="139"/>
      <c r="DF20" s="139"/>
      <c r="DG20" s="139"/>
      <c r="DH20" s="139"/>
      <c r="DI20" s="139"/>
      <c r="DJ20" s="139"/>
      <c r="DK20" s="139"/>
      <c r="DL20" s="139"/>
      <c r="DM20" s="139"/>
      <c r="DN20" s="139"/>
      <c r="DO20" s="139"/>
      <c r="DP20" s="139"/>
      <c r="DQ20" s="139"/>
      <c r="DR20" s="139"/>
      <c r="DS20" s="139"/>
      <c r="DT20" s="139"/>
      <c r="DU20" s="139"/>
      <c r="DV20" s="139"/>
      <c r="DW20" s="139"/>
      <c r="DX20" s="139"/>
      <c r="DY20" s="139"/>
      <c r="DZ20" s="139"/>
      <c r="EA20" s="140"/>
    </row>
    <row r="21" spans="1:164" s="132" customFormat="1" ht="18" thickTop="1" thickBot="1" x14ac:dyDescent="0.35">
      <c r="A21" s="169"/>
      <c r="B21" s="143" t="s">
        <v>137</v>
      </c>
      <c r="C21" s="143" t="s">
        <v>311</v>
      </c>
      <c r="D21" s="143">
        <v>43</v>
      </c>
      <c r="E21" s="144" t="s">
        <v>312</v>
      </c>
      <c r="F21" s="143">
        <v>4301</v>
      </c>
      <c r="G21" s="139">
        <v>2051000000</v>
      </c>
      <c r="H21" s="139">
        <v>600000000</v>
      </c>
      <c r="I21" s="139"/>
      <c r="J21" s="139"/>
      <c r="K21" s="139"/>
      <c r="L21" s="139"/>
      <c r="M21" s="139"/>
      <c r="N21" s="139"/>
      <c r="O21" s="139"/>
      <c r="P21" s="139">
        <v>1450000000</v>
      </c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>
        <v>1000000</v>
      </c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  <c r="CP21" s="139"/>
      <c r="CQ21" s="139"/>
      <c r="CR21" s="139"/>
      <c r="CS21" s="139"/>
      <c r="CT21" s="139"/>
      <c r="CU21" s="139"/>
      <c r="CV21" s="139"/>
      <c r="CW21" s="139"/>
      <c r="CX21" s="139"/>
      <c r="CY21" s="139"/>
      <c r="CZ21" s="139"/>
      <c r="DA21" s="139"/>
      <c r="DB21" s="139"/>
      <c r="DC21" s="139"/>
      <c r="DD21" s="139"/>
      <c r="DE21" s="139"/>
      <c r="DF21" s="139"/>
      <c r="DG21" s="139"/>
      <c r="DH21" s="139"/>
      <c r="DI21" s="139"/>
      <c r="DJ21" s="139"/>
      <c r="DK21" s="139"/>
      <c r="DL21" s="139"/>
      <c r="DM21" s="139"/>
      <c r="DN21" s="139"/>
      <c r="DO21" s="139"/>
      <c r="DP21" s="139"/>
      <c r="DQ21" s="139"/>
      <c r="DR21" s="139"/>
      <c r="DS21" s="139"/>
      <c r="DT21" s="139"/>
      <c r="DU21" s="139"/>
      <c r="DV21" s="139"/>
      <c r="DW21" s="139"/>
      <c r="DX21" s="139"/>
      <c r="DY21" s="139"/>
      <c r="DZ21" s="139"/>
      <c r="EA21" s="141"/>
    </row>
    <row r="22" spans="1:164" ht="18" thickTop="1" thickBot="1" x14ac:dyDescent="0.35">
      <c r="A22" s="170" t="s">
        <v>141</v>
      </c>
      <c r="B22" s="143" t="s">
        <v>142</v>
      </c>
      <c r="C22" s="143" t="s">
        <v>313</v>
      </c>
      <c r="D22" s="143">
        <v>24</v>
      </c>
      <c r="E22" s="144" t="s">
        <v>314</v>
      </c>
      <c r="F22" s="143">
        <v>2408</v>
      </c>
      <c r="G22" s="139">
        <v>2000000000</v>
      </c>
      <c r="H22" s="139">
        <v>2000000000</v>
      </c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  <c r="CP22" s="139"/>
      <c r="CQ22" s="139"/>
      <c r="CR22" s="139"/>
      <c r="CS22" s="139"/>
      <c r="CT22" s="139"/>
      <c r="CU22" s="139"/>
      <c r="CV22" s="139"/>
      <c r="CW22" s="139"/>
      <c r="CX22" s="139"/>
      <c r="CY22" s="139"/>
      <c r="CZ22" s="139"/>
      <c r="DA22" s="139"/>
      <c r="DB22" s="139"/>
      <c r="DC22" s="139"/>
      <c r="DD22" s="139"/>
      <c r="DE22" s="139"/>
      <c r="DF22" s="139"/>
      <c r="DG22" s="139"/>
      <c r="DH22" s="139"/>
      <c r="DI22" s="139"/>
      <c r="DJ22" s="139"/>
      <c r="DK22" s="139"/>
      <c r="DL22" s="139"/>
      <c r="DM22" s="139"/>
      <c r="DN22" s="139"/>
      <c r="DO22" s="139"/>
      <c r="DP22" s="139"/>
      <c r="DQ22" s="139"/>
      <c r="DR22" s="139"/>
      <c r="DS22" s="139"/>
      <c r="DT22" s="139"/>
      <c r="DU22" s="139"/>
      <c r="DV22" s="139"/>
      <c r="DW22" s="139"/>
      <c r="DX22" s="139"/>
      <c r="DY22" s="139"/>
      <c r="DZ22" s="139"/>
      <c r="EA22" s="140"/>
    </row>
    <row r="23" spans="1:164" s="132" customFormat="1" ht="18" thickTop="1" thickBot="1" x14ac:dyDescent="0.35">
      <c r="A23" s="170"/>
      <c r="B23" s="170" t="s">
        <v>146</v>
      </c>
      <c r="C23" s="170" t="s">
        <v>315</v>
      </c>
      <c r="D23" s="170">
        <v>17</v>
      </c>
      <c r="E23" s="144" t="s">
        <v>316</v>
      </c>
      <c r="F23" s="143">
        <v>1709</v>
      </c>
      <c r="G23" s="162">
        <v>1900000000</v>
      </c>
      <c r="H23" s="162">
        <v>400000000</v>
      </c>
      <c r="I23" s="162">
        <v>500000000</v>
      </c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>
        <v>500000000</v>
      </c>
      <c r="AM23" s="162"/>
      <c r="AN23" s="162"/>
      <c r="AO23" s="162"/>
      <c r="AP23" s="162"/>
      <c r="AQ23" s="162"/>
      <c r="AR23" s="162"/>
      <c r="AS23" s="162"/>
      <c r="AT23" s="162"/>
      <c r="AU23" s="162"/>
      <c r="AV23" s="162">
        <v>500000000</v>
      </c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  <c r="BN23" s="162"/>
      <c r="BO23" s="162"/>
      <c r="BP23" s="162"/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62"/>
      <c r="CN23" s="162"/>
      <c r="CO23" s="162"/>
      <c r="CP23" s="162"/>
      <c r="CQ23" s="162"/>
      <c r="CR23" s="162"/>
      <c r="CS23" s="162"/>
      <c r="CT23" s="162"/>
      <c r="CU23" s="162"/>
      <c r="CV23" s="162"/>
      <c r="CW23" s="162"/>
      <c r="CX23" s="162"/>
      <c r="CY23" s="162"/>
      <c r="CZ23" s="162"/>
      <c r="DA23" s="162"/>
      <c r="DB23" s="162"/>
      <c r="DC23" s="162"/>
      <c r="DD23" s="162"/>
      <c r="DE23" s="162"/>
      <c r="DF23" s="162"/>
      <c r="DG23" s="162"/>
      <c r="DH23" s="162"/>
      <c r="DI23" s="162"/>
      <c r="DJ23" s="162"/>
      <c r="DK23" s="162"/>
      <c r="DL23" s="162"/>
      <c r="DM23" s="162"/>
      <c r="DN23" s="162"/>
      <c r="DO23" s="162"/>
      <c r="DP23" s="162"/>
      <c r="DQ23" s="162"/>
      <c r="DR23" s="162"/>
      <c r="DS23" s="162"/>
      <c r="DT23" s="162"/>
      <c r="DU23" s="162"/>
      <c r="DV23" s="162"/>
      <c r="DW23" s="162"/>
      <c r="DX23" s="162"/>
      <c r="DY23" s="162"/>
      <c r="DZ23" s="162"/>
      <c r="EA23" s="165"/>
    </row>
    <row r="24" spans="1:164" ht="18" thickTop="1" thickBot="1" x14ac:dyDescent="0.35">
      <c r="A24" s="170"/>
      <c r="B24" s="170"/>
      <c r="C24" s="170"/>
      <c r="D24" s="170"/>
      <c r="E24" s="171" t="s">
        <v>317</v>
      </c>
      <c r="F24" s="170">
        <v>1702</v>
      </c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62"/>
      <c r="BR24" s="162"/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2"/>
      <c r="CW24" s="162"/>
      <c r="CX24" s="162"/>
      <c r="CY24" s="162"/>
      <c r="CZ24" s="162"/>
      <c r="DA24" s="162"/>
      <c r="DB24" s="162"/>
      <c r="DC24" s="162"/>
      <c r="DD24" s="162"/>
      <c r="DE24" s="162"/>
      <c r="DF24" s="162"/>
      <c r="DG24" s="162"/>
      <c r="DH24" s="162"/>
      <c r="DI24" s="162"/>
      <c r="DJ24" s="162"/>
      <c r="DK24" s="162"/>
      <c r="DL24" s="162"/>
      <c r="DM24" s="162"/>
      <c r="DN24" s="162"/>
      <c r="DO24" s="162"/>
      <c r="DP24" s="162"/>
      <c r="DQ24" s="162"/>
      <c r="DR24" s="162"/>
      <c r="DS24" s="162"/>
      <c r="DT24" s="162"/>
      <c r="DU24" s="162"/>
      <c r="DV24" s="162"/>
      <c r="DW24" s="162"/>
      <c r="DX24" s="162"/>
      <c r="DY24" s="162"/>
      <c r="DZ24" s="162"/>
      <c r="EA24" s="165"/>
    </row>
    <row r="25" spans="1:164" ht="18" thickTop="1" thickBot="1" x14ac:dyDescent="0.35">
      <c r="A25" s="170"/>
      <c r="B25" s="143" t="s">
        <v>151</v>
      </c>
      <c r="C25" s="170"/>
      <c r="D25" s="170"/>
      <c r="E25" s="171"/>
      <c r="F25" s="170"/>
      <c r="G25" s="139">
        <v>1800000000</v>
      </c>
      <c r="H25" s="139">
        <v>589000000</v>
      </c>
      <c r="I25" s="139">
        <v>500000000</v>
      </c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>
        <v>500000000</v>
      </c>
      <c r="AM25" s="139"/>
      <c r="AN25" s="139"/>
      <c r="AO25" s="139"/>
      <c r="AP25" s="139"/>
      <c r="AQ25" s="139"/>
      <c r="AR25" s="139"/>
      <c r="AS25" s="139"/>
      <c r="AT25" s="139"/>
      <c r="AU25" s="139"/>
      <c r="AV25" s="139">
        <v>211000000</v>
      </c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  <c r="CP25" s="139"/>
      <c r="CQ25" s="139"/>
      <c r="CR25" s="139"/>
      <c r="CS25" s="139"/>
      <c r="CT25" s="139"/>
      <c r="CU25" s="139"/>
      <c r="CV25" s="139"/>
      <c r="CW25" s="139"/>
      <c r="CX25" s="139"/>
      <c r="CY25" s="139"/>
      <c r="CZ25" s="139"/>
      <c r="DA25" s="139"/>
      <c r="DB25" s="139"/>
      <c r="DC25" s="139"/>
      <c r="DD25" s="139"/>
      <c r="DE25" s="139"/>
      <c r="DF25" s="139"/>
      <c r="DG25" s="139"/>
      <c r="DH25" s="139"/>
      <c r="DI25" s="139"/>
      <c r="DJ25" s="139"/>
      <c r="DK25" s="139"/>
      <c r="DL25" s="139"/>
      <c r="DM25" s="139"/>
      <c r="DN25" s="139"/>
      <c r="DO25" s="139"/>
      <c r="DP25" s="139"/>
      <c r="DQ25" s="139"/>
      <c r="DR25" s="139"/>
      <c r="DS25" s="139"/>
      <c r="DT25" s="139"/>
      <c r="DU25" s="139"/>
      <c r="DV25" s="139"/>
      <c r="DW25" s="139"/>
      <c r="DX25" s="139"/>
      <c r="DY25" s="139"/>
      <c r="DZ25" s="139"/>
      <c r="EA25" s="140"/>
    </row>
    <row r="26" spans="1:164" ht="33" customHeight="1" thickTop="1" thickBot="1" x14ac:dyDescent="0.35">
      <c r="A26" s="170"/>
      <c r="B26" s="144" t="s">
        <v>470</v>
      </c>
      <c r="C26" s="143" t="s">
        <v>318</v>
      </c>
      <c r="D26" s="143">
        <v>35</v>
      </c>
      <c r="E26" s="144" t="s">
        <v>319</v>
      </c>
      <c r="F26" s="143">
        <v>3502</v>
      </c>
      <c r="G26" s="139">
        <v>2300000000</v>
      </c>
      <c r="H26" s="139">
        <v>300000000</v>
      </c>
      <c r="I26" s="139">
        <v>500000000</v>
      </c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>
        <v>1000000000</v>
      </c>
      <c r="AM26" s="139"/>
      <c r="AN26" s="139"/>
      <c r="AO26" s="139"/>
      <c r="AP26" s="139"/>
      <c r="AQ26" s="139"/>
      <c r="AR26" s="139"/>
      <c r="AS26" s="139"/>
      <c r="AT26" s="139"/>
      <c r="AU26" s="139"/>
      <c r="AV26" s="139">
        <v>500000000</v>
      </c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  <c r="CP26" s="139"/>
      <c r="CQ26" s="139"/>
      <c r="CR26" s="139"/>
      <c r="CS26" s="139"/>
      <c r="CT26" s="139"/>
      <c r="CU26" s="139"/>
      <c r="CV26" s="139"/>
      <c r="CW26" s="139"/>
      <c r="CX26" s="139"/>
      <c r="CY26" s="139"/>
      <c r="CZ26" s="139"/>
      <c r="DA26" s="139"/>
      <c r="DB26" s="139"/>
      <c r="DC26" s="139"/>
      <c r="DD26" s="139"/>
      <c r="DE26" s="139"/>
      <c r="DF26" s="139"/>
      <c r="DG26" s="139"/>
      <c r="DH26" s="139"/>
      <c r="DI26" s="139"/>
      <c r="DJ26" s="139"/>
      <c r="DK26" s="139"/>
      <c r="DL26" s="139"/>
      <c r="DM26" s="139"/>
      <c r="DN26" s="139"/>
      <c r="DO26" s="139"/>
      <c r="DP26" s="139"/>
      <c r="DQ26" s="139"/>
      <c r="DR26" s="139"/>
      <c r="DS26" s="139"/>
      <c r="DT26" s="139"/>
      <c r="DU26" s="139"/>
      <c r="DV26" s="139"/>
      <c r="DW26" s="139"/>
      <c r="DX26" s="139"/>
      <c r="DY26" s="139"/>
      <c r="DZ26" s="139"/>
      <c r="EA26" s="140"/>
    </row>
    <row r="27" spans="1:164" s="132" customFormat="1" ht="18" thickTop="1" thickBot="1" x14ac:dyDescent="0.35">
      <c r="A27" s="170"/>
      <c r="B27" s="143" t="s">
        <v>142</v>
      </c>
      <c r="C27" s="143" t="s">
        <v>313</v>
      </c>
      <c r="D27" s="143">
        <v>24</v>
      </c>
      <c r="E27" s="144" t="s">
        <v>320</v>
      </c>
      <c r="F27" s="143">
        <v>2409</v>
      </c>
      <c r="G27" s="139">
        <v>6769193927.1269999</v>
      </c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>
        <v>3429892472.7164302</v>
      </c>
      <c r="W27" s="139"/>
      <c r="X27" s="139"/>
      <c r="Y27" s="139">
        <v>1923093756.30057</v>
      </c>
      <c r="Z27" s="139"/>
      <c r="AA27" s="139">
        <v>200000000</v>
      </c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>
        <v>1211207698.1099999</v>
      </c>
      <c r="CD27" s="139"/>
      <c r="CE27" s="139"/>
      <c r="CF27" s="139">
        <v>5000000</v>
      </c>
      <c r="CG27" s="139"/>
      <c r="CH27" s="139"/>
      <c r="CI27" s="139"/>
      <c r="CJ27" s="139"/>
      <c r="CK27" s="139"/>
      <c r="CL27" s="139"/>
      <c r="CM27" s="139"/>
      <c r="CN27" s="139"/>
      <c r="CO27" s="139"/>
      <c r="CP27" s="139"/>
      <c r="CQ27" s="139"/>
      <c r="CR27" s="139"/>
      <c r="CS27" s="139"/>
      <c r="CT27" s="139"/>
      <c r="CU27" s="139"/>
      <c r="CV27" s="139"/>
      <c r="CW27" s="139"/>
      <c r="CX27" s="139"/>
      <c r="CY27" s="139"/>
      <c r="CZ27" s="139"/>
      <c r="DA27" s="139"/>
      <c r="DB27" s="139"/>
      <c r="DC27" s="139"/>
      <c r="DD27" s="139"/>
      <c r="DE27" s="139"/>
      <c r="DF27" s="139"/>
      <c r="DG27" s="139"/>
      <c r="DH27" s="139"/>
      <c r="DI27" s="139"/>
      <c r="DJ27" s="139"/>
      <c r="DK27" s="139"/>
      <c r="DL27" s="139"/>
      <c r="DM27" s="139"/>
      <c r="DN27" s="139"/>
      <c r="DO27" s="139"/>
      <c r="DP27" s="139"/>
      <c r="DQ27" s="139"/>
      <c r="DR27" s="139"/>
      <c r="DS27" s="139"/>
      <c r="DT27" s="139"/>
      <c r="DU27" s="139"/>
      <c r="DV27" s="139"/>
      <c r="DW27" s="139"/>
      <c r="DX27" s="139"/>
      <c r="DY27" s="139"/>
      <c r="DZ27" s="139"/>
      <c r="EA27" s="141"/>
    </row>
    <row r="28" spans="1:164" ht="18" thickTop="1" thickBot="1" x14ac:dyDescent="0.35">
      <c r="A28" s="170"/>
      <c r="B28" s="143" t="s">
        <v>169</v>
      </c>
      <c r="C28" s="143" t="s">
        <v>321</v>
      </c>
      <c r="D28" s="143">
        <v>21</v>
      </c>
      <c r="E28" s="144" t="s">
        <v>322</v>
      </c>
      <c r="F28" s="143">
        <v>2102</v>
      </c>
      <c r="G28" s="139">
        <v>26711141286</v>
      </c>
      <c r="H28" s="139"/>
      <c r="I28" s="139"/>
      <c r="J28" s="139"/>
      <c r="K28" s="139"/>
      <c r="L28" s="139">
        <v>25976141286</v>
      </c>
      <c r="M28" s="139">
        <v>735000000</v>
      </c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  <c r="CP28" s="139"/>
      <c r="CQ28" s="139"/>
      <c r="CR28" s="139"/>
      <c r="CS28" s="139"/>
      <c r="CT28" s="139"/>
      <c r="CU28" s="139"/>
      <c r="CV28" s="139"/>
      <c r="CW28" s="139"/>
      <c r="CX28" s="139"/>
      <c r="CY28" s="139"/>
      <c r="CZ28" s="139"/>
      <c r="DA28" s="139"/>
      <c r="DB28" s="139"/>
      <c r="DC28" s="139"/>
      <c r="DD28" s="139"/>
      <c r="DE28" s="139"/>
      <c r="DF28" s="139"/>
      <c r="DG28" s="139"/>
      <c r="DH28" s="139"/>
      <c r="DI28" s="139"/>
      <c r="DJ28" s="139"/>
      <c r="DK28" s="139"/>
      <c r="DL28" s="139"/>
      <c r="DM28" s="139"/>
      <c r="DN28" s="139"/>
      <c r="DO28" s="139"/>
      <c r="DP28" s="139"/>
      <c r="DQ28" s="139"/>
      <c r="DR28" s="139"/>
      <c r="DS28" s="139"/>
      <c r="DT28" s="139"/>
      <c r="DU28" s="139"/>
      <c r="DV28" s="139"/>
      <c r="DW28" s="139"/>
      <c r="DX28" s="139"/>
      <c r="DY28" s="139"/>
      <c r="DZ28" s="139"/>
      <c r="EA28" s="140"/>
    </row>
    <row r="29" spans="1:164" ht="18" thickTop="1" thickBot="1" x14ac:dyDescent="0.35">
      <c r="A29" s="170" t="s">
        <v>172</v>
      </c>
      <c r="B29" s="170" t="s">
        <v>173</v>
      </c>
      <c r="C29" s="170" t="s">
        <v>303</v>
      </c>
      <c r="D29" s="170">
        <v>45</v>
      </c>
      <c r="E29" s="171" t="s">
        <v>323</v>
      </c>
      <c r="F29" s="170">
        <v>4599</v>
      </c>
      <c r="G29" s="139">
        <v>400000000</v>
      </c>
      <c r="H29" s="139"/>
      <c r="I29" s="139">
        <v>400000000</v>
      </c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  <c r="CP29" s="139"/>
      <c r="CQ29" s="139"/>
      <c r="CR29" s="139"/>
      <c r="CS29" s="139"/>
      <c r="CT29" s="139"/>
      <c r="CU29" s="139"/>
      <c r="CV29" s="139"/>
      <c r="CW29" s="139"/>
      <c r="CX29" s="139"/>
      <c r="CY29" s="139"/>
      <c r="CZ29" s="139"/>
      <c r="DA29" s="139"/>
      <c r="DB29" s="139"/>
      <c r="DC29" s="139"/>
      <c r="DD29" s="139"/>
      <c r="DE29" s="139"/>
      <c r="DF29" s="139"/>
      <c r="DG29" s="139"/>
      <c r="DH29" s="139"/>
      <c r="DI29" s="139"/>
      <c r="DJ29" s="139"/>
      <c r="DK29" s="139"/>
      <c r="DL29" s="139"/>
      <c r="DM29" s="139"/>
      <c r="DN29" s="139"/>
      <c r="DO29" s="139"/>
      <c r="DP29" s="139"/>
      <c r="DQ29" s="139"/>
      <c r="DR29" s="139"/>
      <c r="DS29" s="139"/>
      <c r="DT29" s="139"/>
      <c r="DU29" s="139"/>
      <c r="DV29" s="139"/>
      <c r="DW29" s="139"/>
      <c r="DX29" s="139"/>
      <c r="DY29" s="139"/>
      <c r="DZ29" s="139"/>
      <c r="EA29" s="140"/>
    </row>
    <row r="30" spans="1:164" ht="18" thickTop="1" thickBot="1" x14ac:dyDescent="0.35">
      <c r="A30" s="170"/>
      <c r="B30" s="170"/>
      <c r="C30" s="170"/>
      <c r="D30" s="170"/>
      <c r="E30" s="171"/>
      <c r="F30" s="170"/>
      <c r="G30" s="139">
        <v>209300000</v>
      </c>
      <c r="H30" s="139">
        <v>209300000</v>
      </c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  <c r="CP30" s="139"/>
      <c r="CQ30" s="139"/>
      <c r="CR30" s="139"/>
      <c r="CS30" s="139"/>
      <c r="CT30" s="139"/>
      <c r="CU30" s="139"/>
      <c r="CV30" s="139"/>
      <c r="CW30" s="139"/>
      <c r="CX30" s="139"/>
      <c r="CY30" s="139"/>
      <c r="CZ30" s="139"/>
      <c r="DA30" s="139"/>
      <c r="DB30" s="139"/>
      <c r="DC30" s="139"/>
      <c r="DD30" s="139"/>
      <c r="DE30" s="139"/>
      <c r="DF30" s="139"/>
      <c r="DG30" s="139"/>
      <c r="DH30" s="139"/>
      <c r="DI30" s="139"/>
      <c r="DJ30" s="139"/>
      <c r="DK30" s="139"/>
      <c r="DL30" s="139"/>
      <c r="DM30" s="139"/>
      <c r="DN30" s="139"/>
      <c r="DO30" s="139"/>
      <c r="DP30" s="139"/>
      <c r="DQ30" s="139"/>
      <c r="DR30" s="139"/>
      <c r="DS30" s="139"/>
      <c r="DT30" s="139"/>
      <c r="DU30" s="139"/>
      <c r="DV30" s="139"/>
      <c r="DW30" s="139"/>
      <c r="DX30" s="139"/>
      <c r="DY30" s="139"/>
      <c r="DZ30" s="139"/>
      <c r="EA30" s="140"/>
    </row>
    <row r="31" spans="1:164" ht="18" thickTop="1" thickBot="1" x14ac:dyDescent="0.35">
      <c r="A31" s="170"/>
      <c r="B31" s="170"/>
      <c r="C31" s="143" t="s">
        <v>299</v>
      </c>
      <c r="D31" s="143">
        <v>40</v>
      </c>
      <c r="E31" s="144" t="s">
        <v>324</v>
      </c>
      <c r="F31" s="143">
        <v>4002</v>
      </c>
      <c r="G31" s="139">
        <v>700000000</v>
      </c>
      <c r="H31" s="139"/>
      <c r="I31" s="139">
        <v>700000000</v>
      </c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  <c r="CP31" s="139"/>
      <c r="CQ31" s="139"/>
      <c r="CR31" s="139"/>
      <c r="CS31" s="139"/>
      <c r="CT31" s="139"/>
      <c r="CU31" s="139"/>
      <c r="CV31" s="139"/>
      <c r="CW31" s="139"/>
      <c r="CX31" s="139"/>
      <c r="CY31" s="139"/>
      <c r="CZ31" s="139"/>
      <c r="DA31" s="139"/>
      <c r="DB31" s="139"/>
      <c r="DC31" s="139"/>
      <c r="DD31" s="139"/>
      <c r="DE31" s="139"/>
      <c r="DF31" s="139"/>
      <c r="DG31" s="139"/>
      <c r="DH31" s="139"/>
      <c r="DI31" s="139"/>
      <c r="DJ31" s="139"/>
      <c r="DK31" s="139"/>
      <c r="DL31" s="139"/>
      <c r="DM31" s="139"/>
      <c r="DN31" s="139"/>
      <c r="DO31" s="139"/>
      <c r="DP31" s="139"/>
      <c r="DQ31" s="139"/>
      <c r="DR31" s="139"/>
      <c r="DS31" s="139"/>
      <c r="DT31" s="139"/>
      <c r="DU31" s="139"/>
      <c r="DV31" s="139"/>
      <c r="DW31" s="139"/>
      <c r="DX31" s="139"/>
      <c r="DY31" s="139"/>
      <c r="DZ31" s="139"/>
      <c r="EA31" s="140"/>
    </row>
    <row r="32" spans="1:164" ht="18" thickTop="1" thickBot="1" x14ac:dyDescent="0.35">
      <c r="A32" s="170"/>
      <c r="B32" s="143" t="s">
        <v>180</v>
      </c>
      <c r="C32" s="170" t="s">
        <v>303</v>
      </c>
      <c r="D32" s="170">
        <v>45</v>
      </c>
      <c r="E32" s="144" t="s">
        <v>325</v>
      </c>
      <c r="F32" s="143">
        <v>4503</v>
      </c>
      <c r="G32" s="139">
        <v>3064199999.9999995</v>
      </c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M32" s="139"/>
      <c r="BN32" s="139">
        <v>5000000</v>
      </c>
      <c r="BO32" s="139"/>
      <c r="BP32" s="139"/>
      <c r="BQ32" s="139"/>
      <c r="BR32" s="139"/>
      <c r="BS32" s="139"/>
      <c r="BT32" s="139"/>
      <c r="BU32" s="139"/>
      <c r="BV32" s="139"/>
      <c r="BW32" s="139"/>
      <c r="BX32" s="139"/>
      <c r="BY32" s="139"/>
      <c r="BZ32" s="139"/>
      <c r="CA32" s="139"/>
      <c r="CB32" s="139"/>
      <c r="CC32" s="139"/>
      <c r="CD32" s="139"/>
      <c r="CE32" s="139"/>
      <c r="CF32" s="139"/>
      <c r="CG32" s="139"/>
      <c r="CH32" s="139"/>
      <c r="CI32" s="139"/>
      <c r="CJ32" s="139"/>
      <c r="CK32" s="139"/>
      <c r="CL32" s="139"/>
      <c r="CM32" s="139"/>
      <c r="CN32" s="139"/>
      <c r="CO32" s="139"/>
      <c r="CP32" s="139"/>
      <c r="CQ32" s="139"/>
      <c r="CR32" s="139"/>
      <c r="CS32" s="139">
        <v>800000000</v>
      </c>
      <c r="CT32" s="139"/>
      <c r="CU32" s="139"/>
      <c r="CV32" s="139"/>
      <c r="CW32" s="139"/>
      <c r="CX32" s="139"/>
      <c r="CY32" s="139"/>
      <c r="CZ32" s="139"/>
      <c r="DA32" s="139"/>
      <c r="DB32" s="139"/>
      <c r="DC32" s="139"/>
      <c r="DD32" s="139"/>
      <c r="DE32" s="139"/>
      <c r="DF32" s="139"/>
      <c r="DG32" s="139"/>
      <c r="DH32" s="139"/>
      <c r="DI32" s="139"/>
      <c r="DJ32" s="139"/>
      <c r="DK32" s="139"/>
      <c r="DL32" s="139"/>
      <c r="DM32" s="139"/>
      <c r="DN32" s="139"/>
      <c r="DO32" s="139"/>
      <c r="DP32" s="139"/>
      <c r="DQ32" s="139"/>
      <c r="DR32" s="139"/>
      <c r="DS32" s="139"/>
      <c r="DT32" s="139"/>
      <c r="DU32" s="139"/>
      <c r="DV32" s="139"/>
      <c r="DW32" s="139">
        <v>2259199999.9999995</v>
      </c>
      <c r="DX32" s="139"/>
      <c r="DY32" s="139"/>
      <c r="DZ32" s="139"/>
      <c r="EA32" s="140"/>
    </row>
    <row r="33" spans="1:131" ht="53.25" customHeight="1" thickTop="1" thickBot="1" x14ac:dyDescent="0.35">
      <c r="A33" s="170"/>
      <c r="B33" s="170" t="s">
        <v>173</v>
      </c>
      <c r="C33" s="170"/>
      <c r="D33" s="170"/>
      <c r="E33" s="144" t="s">
        <v>323</v>
      </c>
      <c r="F33" s="143">
        <v>4599</v>
      </c>
      <c r="G33" s="139">
        <v>120000000</v>
      </c>
      <c r="H33" s="139">
        <v>120000000</v>
      </c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  <c r="BN33" s="139"/>
      <c r="BO33" s="139"/>
      <c r="BP33" s="139"/>
      <c r="BQ33" s="139"/>
      <c r="BR33" s="139"/>
      <c r="BS33" s="139"/>
      <c r="BT33" s="139"/>
      <c r="BU33" s="139"/>
      <c r="BV33" s="139"/>
      <c r="BW33" s="139"/>
      <c r="BX33" s="139"/>
      <c r="BY33" s="139"/>
      <c r="BZ33" s="139"/>
      <c r="CA33" s="139"/>
      <c r="CB33" s="139"/>
      <c r="CC33" s="139"/>
      <c r="CD33" s="139"/>
      <c r="CE33" s="139"/>
      <c r="CF33" s="139"/>
      <c r="CG33" s="139"/>
      <c r="CH33" s="139"/>
      <c r="CI33" s="139"/>
      <c r="CJ33" s="139"/>
      <c r="CK33" s="139"/>
      <c r="CL33" s="139"/>
      <c r="CM33" s="139"/>
      <c r="CN33" s="139"/>
      <c r="CO33" s="139"/>
      <c r="CP33" s="139"/>
      <c r="CQ33" s="139"/>
      <c r="CR33" s="139"/>
      <c r="CS33" s="139"/>
      <c r="CT33" s="139"/>
      <c r="CU33" s="139"/>
      <c r="CV33" s="139"/>
      <c r="CW33" s="139"/>
      <c r="CX33" s="139"/>
      <c r="CY33" s="139"/>
      <c r="CZ33" s="139"/>
      <c r="DA33" s="139"/>
      <c r="DB33" s="139"/>
      <c r="DC33" s="139"/>
      <c r="DD33" s="139"/>
      <c r="DE33" s="139"/>
      <c r="DF33" s="139"/>
      <c r="DG33" s="139"/>
      <c r="DH33" s="139"/>
      <c r="DI33" s="139"/>
      <c r="DJ33" s="139"/>
      <c r="DK33" s="139"/>
      <c r="DL33" s="139"/>
      <c r="DM33" s="139"/>
      <c r="DN33" s="139"/>
      <c r="DO33" s="139"/>
      <c r="DP33" s="139"/>
      <c r="DQ33" s="139"/>
      <c r="DR33" s="139"/>
      <c r="DS33" s="139"/>
      <c r="DT33" s="139"/>
      <c r="DU33" s="139"/>
      <c r="DV33" s="139"/>
      <c r="DW33" s="139"/>
      <c r="DX33" s="139"/>
      <c r="DY33" s="139"/>
      <c r="DZ33" s="139"/>
      <c r="EA33" s="140"/>
    </row>
    <row r="34" spans="1:131" ht="68.25" customHeight="1" thickTop="1" thickBot="1" x14ac:dyDescent="0.35">
      <c r="A34" s="170"/>
      <c r="B34" s="170"/>
      <c r="C34" s="143" t="s">
        <v>326</v>
      </c>
      <c r="D34" s="143">
        <v>23</v>
      </c>
      <c r="E34" s="144" t="s">
        <v>327</v>
      </c>
      <c r="F34" s="143">
        <v>2302</v>
      </c>
      <c r="G34" s="139">
        <v>750000000</v>
      </c>
      <c r="H34" s="139">
        <v>750000000</v>
      </c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39"/>
      <c r="BT34" s="139"/>
      <c r="BU34" s="139"/>
      <c r="BV34" s="139"/>
      <c r="BW34" s="139"/>
      <c r="BX34" s="139"/>
      <c r="BY34" s="139"/>
      <c r="BZ34" s="139"/>
      <c r="CA34" s="139"/>
      <c r="CB34" s="139"/>
      <c r="CC34" s="139"/>
      <c r="CD34" s="139"/>
      <c r="CE34" s="139"/>
      <c r="CF34" s="139"/>
      <c r="CG34" s="139"/>
      <c r="CH34" s="139"/>
      <c r="CI34" s="139"/>
      <c r="CJ34" s="139"/>
      <c r="CK34" s="139"/>
      <c r="CL34" s="139"/>
      <c r="CM34" s="139"/>
      <c r="CN34" s="139"/>
      <c r="CO34" s="139"/>
      <c r="CP34" s="139"/>
      <c r="CQ34" s="139"/>
      <c r="CR34" s="139"/>
      <c r="CS34" s="139"/>
      <c r="CT34" s="139"/>
      <c r="CU34" s="139"/>
      <c r="CV34" s="139"/>
      <c r="CW34" s="139"/>
      <c r="CX34" s="139"/>
      <c r="CY34" s="139"/>
      <c r="CZ34" s="139"/>
      <c r="DA34" s="139"/>
      <c r="DB34" s="139"/>
      <c r="DC34" s="139"/>
      <c r="DD34" s="139"/>
      <c r="DE34" s="139"/>
      <c r="DF34" s="139"/>
      <c r="DG34" s="139"/>
      <c r="DH34" s="139"/>
      <c r="DI34" s="139"/>
      <c r="DJ34" s="139"/>
      <c r="DK34" s="139"/>
      <c r="DL34" s="139"/>
      <c r="DM34" s="139"/>
      <c r="DN34" s="139"/>
      <c r="DO34" s="139"/>
      <c r="DP34" s="139"/>
      <c r="DQ34" s="139"/>
      <c r="DR34" s="139"/>
      <c r="DS34" s="139"/>
      <c r="DT34" s="139"/>
      <c r="DU34" s="139"/>
      <c r="DV34" s="139"/>
      <c r="DW34" s="139"/>
      <c r="DX34" s="139"/>
      <c r="DY34" s="139"/>
      <c r="DZ34" s="139"/>
      <c r="EA34" s="140"/>
    </row>
    <row r="35" spans="1:131" ht="45" customHeight="1" thickTop="1" thickBot="1" x14ac:dyDescent="0.35">
      <c r="A35" s="170"/>
      <c r="B35" s="170"/>
      <c r="C35" s="170" t="s">
        <v>303</v>
      </c>
      <c r="D35" s="170">
        <v>45</v>
      </c>
      <c r="E35" s="171" t="s">
        <v>323</v>
      </c>
      <c r="F35" s="170">
        <v>4599</v>
      </c>
      <c r="G35" s="139">
        <v>320000000</v>
      </c>
      <c r="H35" s="139"/>
      <c r="I35" s="139">
        <v>320000000</v>
      </c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139"/>
      <c r="CA35" s="139"/>
      <c r="CB35" s="139"/>
      <c r="CC35" s="139"/>
      <c r="CD35" s="139"/>
      <c r="CE35" s="139"/>
      <c r="CF35" s="139"/>
      <c r="CG35" s="139"/>
      <c r="CH35" s="139"/>
      <c r="CI35" s="139"/>
      <c r="CJ35" s="139"/>
      <c r="CK35" s="139"/>
      <c r="CL35" s="139"/>
      <c r="CM35" s="139"/>
      <c r="CN35" s="139"/>
      <c r="CO35" s="139"/>
      <c r="CP35" s="139"/>
      <c r="CQ35" s="139"/>
      <c r="CR35" s="139"/>
      <c r="CS35" s="139"/>
      <c r="CT35" s="139"/>
      <c r="CU35" s="139"/>
      <c r="CV35" s="139"/>
      <c r="CW35" s="139"/>
      <c r="CX35" s="139"/>
      <c r="CY35" s="139"/>
      <c r="CZ35" s="139"/>
      <c r="DA35" s="139"/>
      <c r="DB35" s="139"/>
      <c r="DC35" s="139"/>
      <c r="DD35" s="139"/>
      <c r="DE35" s="139"/>
      <c r="DF35" s="139"/>
      <c r="DG35" s="139"/>
      <c r="DH35" s="139"/>
      <c r="DI35" s="139"/>
      <c r="DJ35" s="139"/>
      <c r="DK35" s="139"/>
      <c r="DL35" s="139"/>
      <c r="DM35" s="139"/>
      <c r="DN35" s="139"/>
      <c r="DO35" s="139"/>
      <c r="DP35" s="139"/>
      <c r="DQ35" s="139"/>
      <c r="DR35" s="139"/>
      <c r="DS35" s="139"/>
      <c r="DT35" s="139"/>
      <c r="DU35" s="139"/>
      <c r="DV35" s="139"/>
      <c r="DW35" s="139"/>
      <c r="DX35" s="139"/>
      <c r="DY35" s="139"/>
      <c r="DZ35" s="139"/>
      <c r="EA35" s="140"/>
    </row>
    <row r="36" spans="1:131" ht="18" thickTop="1" thickBot="1" x14ac:dyDescent="0.35">
      <c r="A36" s="170"/>
      <c r="B36" s="170"/>
      <c r="C36" s="170"/>
      <c r="D36" s="170"/>
      <c r="E36" s="171"/>
      <c r="F36" s="170"/>
      <c r="G36" s="139">
        <v>920700000</v>
      </c>
      <c r="H36" s="139">
        <v>50000000</v>
      </c>
      <c r="I36" s="139">
        <v>30000000</v>
      </c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>
        <v>840700000</v>
      </c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  <c r="BU36" s="139"/>
      <c r="BV36" s="139"/>
      <c r="BW36" s="139"/>
      <c r="BX36" s="139"/>
      <c r="BY36" s="139"/>
      <c r="BZ36" s="139"/>
      <c r="CA36" s="139"/>
      <c r="CB36" s="139"/>
      <c r="CC36" s="139"/>
      <c r="CD36" s="139"/>
      <c r="CE36" s="139"/>
      <c r="CF36" s="139"/>
      <c r="CG36" s="139"/>
      <c r="CH36" s="139"/>
      <c r="CI36" s="139"/>
      <c r="CJ36" s="139"/>
      <c r="CK36" s="139"/>
      <c r="CL36" s="139"/>
      <c r="CM36" s="139"/>
      <c r="CN36" s="139"/>
      <c r="CO36" s="139"/>
      <c r="CP36" s="139"/>
      <c r="CQ36" s="139"/>
      <c r="CR36" s="139"/>
      <c r="CS36" s="139"/>
      <c r="CT36" s="139"/>
      <c r="CU36" s="139"/>
      <c r="CV36" s="139"/>
      <c r="CW36" s="139"/>
      <c r="CX36" s="139"/>
      <c r="CY36" s="139"/>
      <c r="CZ36" s="139"/>
      <c r="DA36" s="139"/>
      <c r="DB36" s="139"/>
      <c r="DC36" s="139"/>
      <c r="DD36" s="139"/>
      <c r="DE36" s="139"/>
      <c r="DF36" s="139"/>
      <c r="DG36" s="139"/>
      <c r="DH36" s="139"/>
      <c r="DI36" s="139"/>
      <c r="DJ36" s="139"/>
      <c r="DK36" s="139"/>
      <c r="DL36" s="139"/>
      <c r="DM36" s="139"/>
      <c r="DN36" s="139"/>
      <c r="DO36" s="139"/>
      <c r="DP36" s="139"/>
      <c r="DQ36" s="139"/>
      <c r="DR36" s="139"/>
      <c r="DS36" s="139"/>
      <c r="DT36" s="139"/>
      <c r="DU36" s="139"/>
      <c r="DV36" s="139"/>
      <c r="DW36" s="139"/>
      <c r="DX36" s="139"/>
      <c r="DY36" s="139"/>
      <c r="DZ36" s="139"/>
      <c r="EA36" s="140"/>
    </row>
    <row r="37" spans="1:131" ht="18" thickTop="1" thickBot="1" x14ac:dyDescent="0.35">
      <c r="A37" s="170"/>
      <c r="B37" s="170"/>
      <c r="C37" s="143" t="s">
        <v>328</v>
      </c>
      <c r="D37" s="143">
        <v>12</v>
      </c>
      <c r="E37" s="144" t="s">
        <v>329</v>
      </c>
      <c r="F37" s="143">
        <v>1205</v>
      </c>
      <c r="G37" s="139">
        <v>170000000</v>
      </c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>
        <v>170000000</v>
      </c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39"/>
      <c r="CA37" s="139"/>
      <c r="CB37" s="139"/>
      <c r="CC37" s="139"/>
      <c r="CD37" s="139"/>
      <c r="CE37" s="139"/>
      <c r="CF37" s="139"/>
      <c r="CG37" s="139"/>
      <c r="CH37" s="139"/>
      <c r="CI37" s="139"/>
      <c r="CJ37" s="139"/>
      <c r="CK37" s="139"/>
      <c r="CL37" s="139"/>
      <c r="CM37" s="139"/>
      <c r="CN37" s="139"/>
      <c r="CO37" s="139"/>
      <c r="CP37" s="139"/>
      <c r="CQ37" s="139"/>
      <c r="CR37" s="139"/>
      <c r="CS37" s="139"/>
      <c r="CT37" s="139"/>
      <c r="CU37" s="139"/>
      <c r="CV37" s="139"/>
      <c r="CW37" s="139"/>
      <c r="CX37" s="139"/>
      <c r="CY37" s="139"/>
      <c r="CZ37" s="139"/>
      <c r="DA37" s="139"/>
      <c r="DB37" s="139"/>
      <c r="DC37" s="139"/>
      <c r="DD37" s="139"/>
      <c r="DE37" s="139"/>
      <c r="DF37" s="139"/>
      <c r="DG37" s="139"/>
      <c r="DH37" s="139"/>
      <c r="DI37" s="139"/>
      <c r="DJ37" s="139"/>
      <c r="DK37" s="139"/>
      <c r="DL37" s="139"/>
      <c r="DM37" s="139"/>
      <c r="DN37" s="139"/>
      <c r="DO37" s="139"/>
      <c r="DP37" s="139"/>
      <c r="DQ37" s="139"/>
      <c r="DR37" s="139"/>
      <c r="DS37" s="139"/>
      <c r="DT37" s="139"/>
      <c r="DU37" s="139"/>
      <c r="DV37" s="139"/>
      <c r="DW37" s="139"/>
      <c r="DX37" s="139"/>
      <c r="DY37" s="139"/>
      <c r="DZ37" s="139"/>
      <c r="EA37" s="140"/>
    </row>
    <row r="38" spans="1:131" ht="18" thickTop="1" thickBot="1" x14ac:dyDescent="0.35">
      <c r="A38" s="170"/>
      <c r="B38" s="143" t="s">
        <v>193</v>
      </c>
      <c r="C38" s="170" t="s">
        <v>303</v>
      </c>
      <c r="D38" s="170">
        <v>45</v>
      </c>
      <c r="E38" s="144" t="s">
        <v>305</v>
      </c>
      <c r="F38" s="143">
        <v>4502</v>
      </c>
      <c r="G38" s="139">
        <v>850000000</v>
      </c>
      <c r="H38" s="139">
        <v>850000000</v>
      </c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  <c r="CJ38" s="139"/>
      <c r="CK38" s="139"/>
      <c r="CL38" s="139"/>
      <c r="CM38" s="139"/>
      <c r="CN38" s="139"/>
      <c r="CO38" s="139"/>
      <c r="CP38" s="139"/>
      <c r="CQ38" s="139"/>
      <c r="CR38" s="139"/>
      <c r="CS38" s="139"/>
      <c r="CT38" s="139"/>
      <c r="CU38" s="139"/>
      <c r="CV38" s="139"/>
      <c r="CW38" s="139"/>
      <c r="CX38" s="139"/>
      <c r="CY38" s="139"/>
      <c r="CZ38" s="139"/>
      <c r="DA38" s="139"/>
      <c r="DB38" s="139"/>
      <c r="DC38" s="139"/>
      <c r="DD38" s="139"/>
      <c r="DE38" s="139"/>
      <c r="DF38" s="139"/>
      <c r="DG38" s="139"/>
      <c r="DH38" s="139"/>
      <c r="DI38" s="139"/>
      <c r="DJ38" s="139"/>
      <c r="DK38" s="139"/>
      <c r="DL38" s="139"/>
      <c r="DM38" s="139"/>
      <c r="DN38" s="139"/>
      <c r="DO38" s="139"/>
      <c r="DP38" s="139"/>
      <c r="DQ38" s="139"/>
      <c r="DR38" s="139"/>
      <c r="DS38" s="139"/>
      <c r="DT38" s="139"/>
      <c r="DU38" s="139"/>
      <c r="DV38" s="139"/>
      <c r="DW38" s="139"/>
      <c r="DX38" s="139"/>
      <c r="DY38" s="139"/>
      <c r="DZ38" s="139"/>
      <c r="EA38" s="140"/>
    </row>
    <row r="39" spans="1:131" ht="18" thickTop="1" thickBot="1" x14ac:dyDescent="0.35">
      <c r="A39" s="170"/>
      <c r="B39" s="170" t="s">
        <v>197</v>
      </c>
      <c r="C39" s="170"/>
      <c r="D39" s="170"/>
      <c r="E39" s="144" t="s">
        <v>304</v>
      </c>
      <c r="F39" s="143">
        <v>4501</v>
      </c>
      <c r="G39" s="162">
        <v>4269440450.4887571</v>
      </c>
      <c r="H39" s="162">
        <v>1000000000</v>
      </c>
      <c r="I39" s="162">
        <v>500000000</v>
      </c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>
        <v>2550000000</v>
      </c>
      <c r="V39" s="162"/>
      <c r="W39" s="162"/>
      <c r="X39" s="162"/>
      <c r="Y39" s="162"/>
      <c r="Z39" s="162">
        <v>219440450.48875701</v>
      </c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2"/>
      <c r="BO39" s="162"/>
      <c r="BP39" s="162"/>
      <c r="BQ39" s="162"/>
      <c r="BR39" s="162"/>
      <c r="BS39" s="162"/>
      <c r="BT39" s="162"/>
      <c r="BU39" s="162"/>
      <c r="BV39" s="162"/>
      <c r="BW39" s="162"/>
      <c r="BX39" s="162"/>
      <c r="BY39" s="162"/>
      <c r="BZ39" s="162"/>
      <c r="CA39" s="162"/>
      <c r="CB39" s="162"/>
      <c r="CC39" s="162"/>
      <c r="CD39" s="162"/>
      <c r="CE39" s="162"/>
      <c r="CF39" s="162"/>
      <c r="CG39" s="162"/>
      <c r="CH39" s="162"/>
      <c r="CI39" s="162"/>
      <c r="CJ39" s="162"/>
      <c r="CK39" s="162"/>
      <c r="CL39" s="162"/>
      <c r="CM39" s="162"/>
      <c r="CN39" s="162"/>
      <c r="CO39" s="162"/>
      <c r="CP39" s="162"/>
      <c r="CQ39" s="162"/>
      <c r="CR39" s="162"/>
      <c r="CS39" s="162"/>
      <c r="CT39" s="162"/>
      <c r="CU39" s="162"/>
      <c r="CV39" s="162"/>
      <c r="CW39" s="162"/>
      <c r="CX39" s="162"/>
      <c r="CY39" s="162"/>
      <c r="CZ39" s="162"/>
      <c r="DA39" s="162"/>
      <c r="DB39" s="162"/>
      <c r="DC39" s="162"/>
      <c r="DD39" s="162"/>
      <c r="DE39" s="162"/>
      <c r="DF39" s="162"/>
      <c r="DG39" s="162"/>
      <c r="DH39" s="162"/>
      <c r="DI39" s="162"/>
      <c r="DJ39" s="162"/>
      <c r="DK39" s="162"/>
      <c r="DL39" s="162"/>
      <c r="DM39" s="162"/>
      <c r="DN39" s="162"/>
      <c r="DO39" s="162"/>
      <c r="DP39" s="162"/>
      <c r="DQ39" s="162"/>
      <c r="DR39" s="162"/>
      <c r="DS39" s="162"/>
      <c r="DT39" s="162"/>
      <c r="DU39" s="162"/>
      <c r="DV39" s="162"/>
      <c r="DW39" s="162"/>
      <c r="DX39" s="162"/>
      <c r="DY39" s="162"/>
      <c r="DZ39" s="162"/>
      <c r="EA39" s="164"/>
    </row>
    <row r="40" spans="1:131" ht="18" thickTop="1" thickBot="1" x14ac:dyDescent="0.35">
      <c r="A40" s="170"/>
      <c r="B40" s="170"/>
      <c r="C40" s="143" t="s">
        <v>328</v>
      </c>
      <c r="D40" s="143">
        <v>12</v>
      </c>
      <c r="E40" s="144" t="s">
        <v>330</v>
      </c>
      <c r="F40" s="143">
        <v>1202</v>
      </c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62"/>
      <c r="BL40" s="162"/>
      <c r="BM40" s="162"/>
      <c r="BN40" s="162"/>
      <c r="BO40" s="162"/>
      <c r="BP40" s="162"/>
      <c r="BQ40" s="162"/>
      <c r="BR40" s="162"/>
      <c r="BS40" s="162"/>
      <c r="BT40" s="162"/>
      <c r="BU40" s="162"/>
      <c r="BV40" s="162"/>
      <c r="BW40" s="162"/>
      <c r="BX40" s="162"/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2"/>
      <c r="CM40" s="162"/>
      <c r="CN40" s="162"/>
      <c r="CO40" s="162"/>
      <c r="CP40" s="162"/>
      <c r="CQ40" s="162"/>
      <c r="CR40" s="162"/>
      <c r="CS40" s="162"/>
      <c r="CT40" s="162"/>
      <c r="CU40" s="162"/>
      <c r="CV40" s="162"/>
      <c r="CW40" s="162"/>
      <c r="CX40" s="162"/>
      <c r="CY40" s="162"/>
      <c r="CZ40" s="162"/>
      <c r="DA40" s="162"/>
      <c r="DB40" s="162"/>
      <c r="DC40" s="162"/>
      <c r="DD40" s="162"/>
      <c r="DE40" s="162"/>
      <c r="DF40" s="162"/>
      <c r="DG40" s="162"/>
      <c r="DH40" s="162"/>
      <c r="DI40" s="162"/>
      <c r="DJ40" s="162"/>
      <c r="DK40" s="162"/>
      <c r="DL40" s="162"/>
      <c r="DM40" s="162"/>
      <c r="DN40" s="162"/>
      <c r="DO40" s="162"/>
      <c r="DP40" s="162"/>
      <c r="DQ40" s="162"/>
      <c r="DR40" s="162"/>
      <c r="DS40" s="162"/>
      <c r="DT40" s="162"/>
      <c r="DU40" s="162"/>
      <c r="DV40" s="162"/>
      <c r="DW40" s="162"/>
      <c r="DX40" s="162"/>
      <c r="DY40" s="162"/>
      <c r="DZ40" s="162"/>
      <c r="EA40" s="164"/>
    </row>
    <row r="41" spans="1:131" ht="18" thickTop="1" thickBot="1" x14ac:dyDescent="0.35">
      <c r="A41" s="170"/>
      <c r="B41" s="143" t="s">
        <v>173</v>
      </c>
      <c r="C41" s="143" t="s">
        <v>303</v>
      </c>
      <c r="D41" s="143">
        <v>45</v>
      </c>
      <c r="E41" s="144" t="s">
        <v>323</v>
      </c>
      <c r="F41" s="143">
        <v>4599</v>
      </c>
      <c r="G41" s="139">
        <v>650000000</v>
      </c>
      <c r="H41" s="139">
        <v>650000000</v>
      </c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  <c r="CP41" s="139"/>
      <c r="CQ41" s="139"/>
      <c r="CR41" s="139"/>
      <c r="CS41" s="139"/>
      <c r="CT41" s="139"/>
      <c r="CU41" s="139"/>
      <c r="CV41" s="139"/>
      <c r="CW41" s="139"/>
      <c r="CX41" s="139"/>
      <c r="CY41" s="139"/>
      <c r="CZ41" s="139"/>
      <c r="DA41" s="139"/>
      <c r="DB41" s="139"/>
      <c r="DC41" s="139"/>
      <c r="DD41" s="139"/>
      <c r="DE41" s="139"/>
      <c r="DF41" s="139"/>
      <c r="DG41" s="139"/>
      <c r="DH41" s="139"/>
      <c r="DI41" s="139"/>
      <c r="DJ41" s="139"/>
      <c r="DK41" s="139"/>
      <c r="DL41" s="139"/>
      <c r="DM41" s="139"/>
      <c r="DN41" s="139"/>
      <c r="DO41" s="139"/>
      <c r="DP41" s="139"/>
      <c r="DQ41" s="139"/>
      <c r="DR41" s="139"/>
      <c r="DS41" s="139"/>
      <c r="DT41" s="139"/>
      <c r="DU41" s="139"/>
      <c r="DV41" s="139"/>
      <c r="DW41" s="139"/>
      <c r="DX41" s="139"/>
      <c r="DY41" s="139"/>
      <c r="DZ41" s="139"/>
      <c r="EA41" s="140"/>
    </row>
    <row r="42" spans="1:131" ht="18" thickTop="1" thickBot="1" x14ac:dyDescent="0.35">
      <c r="A42" s="170"/>
      <c r="B42" s="170" t="s">
        <v>211</v>
      </c>
      <c r="C42" s="143" t="s">
        <v>308</v>
      </c>
      <c r="D42" s="143">
        <v>33</v>
      </c>
      <c r="E42" s="144" t="s">
        <v>309</v>
      </c>
      <c r="F42" s="143">
        <v>3301</v>
      </c>
      <c r="G42" s="162">
        <v>9581161042.4599991</v>
      </c>
      <c r="H42" s="162">
        <v>500000000</v>
      </c>
      <c r="I42" s="162">
        <v>300000000</v>
      </c>
      <c r="J42" s="162"/>
      <c r="K42" s="162"/>
      <c r="L42" s="162"/>
      <c r="M42" s="162"/>
      <c r="N42" s="162"/>
      <c r="O42" s="162"/>
      <c r="P42" s="162"/>
      <c r="Q42" s="162"/>
      <c r="R42" s="162">
        <v>750000000</v>
      </c>
      <c r="S42" s="162">
        <v>0</v>
      </c>
      <c r="T42" s="162">
        <v>1042553089</v>
      </c>
      <c r="U42" s="162"/>
      <c r="V42" s="162"/>
      <c r="W42" s="162"/>
      <c r="X42" s="162"/>
      <c r="Y42" s="162"/>
      <c r="Z42" s="162"/>
      <c r="AA42" s="162"/>
      <c r="AB42" s="162">
        <v>962875275</v>
      </c>
      <c r="AC42" s="162"/>
      <c r="AD42" s="162"/>
      <c r="AE42" s="162"/>
      <c r="AF42" s="162"/>
      <c r="AG42" s="162"/>
      <c r="AH42" s="162"/>
      <c r="AI42" s="162"/>
      <c r="AJ42" s="162">
        <v>1674704387.53</v>
      </c>
      <c r="AK42" s="162">
        <v>1256028290.9300001</v>
      </c>
      <c r="AL42" s="162">
        <v>300000000</v>
      </c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>
        <v>4000000</v>
      </c>
      <c r="AZ42" s="162">
        <v>6000000</v>
      </c>
      <c r="BA42" s="162"/>
      <c r="BB42" s="162"/>
      <c r="BC42" s="162"/>
      <c r="BD42" s="162"/>
      <c r="BE42" s="162"/>
      <c r="BF42" s="162"/>
      <c r="BG42" s="162"/>
      <c r="BH42" s="162"/>
      <c r="BI42" s="162"/>
      <c r="BJ42" s="162"/>
      <c r="BK42" s="162">
        <v>10000000</v>
      </c>
      <c r="BL42" s="162"/>
      <c r="BM42" s="162"/>
      <c r="BN42" s="162"/>
      <c r="BO42" s="162"/>
      <c r="BP42" s="162"/>
      <c r="BQ42" s="162"/>
      <c r="BR42" s="162"/>
      <c r="BS42" s="162"/>
      <c r="BT42" s="162"/>
      <c r="BU42" s="162"/>
      <c r="BV42" s="162"/>
      <c r="BW42" s="162"/>
      <c r="BX42" s="162"/>
      <c r="BY42" s="162"/>
      <c r="BZ42" s="162"/>
      <c r="CA42" s="162"/>
      <c r="CB42" s="162"/>
      <c r="CC42" s="162"/>
      <c r="CD42" s="162"/>
      <c r="CE42" s="162"/>
      <c r="CF42" s="162"/>
      <c r="CG42" s="162"/>
      <c r="CH42" s="162"/>
      <c r="CI42" s="162"/>
      <c r="CJ42" s="162"/>
      <c r="CK42" s="162"/>
      <c r="CL42" s="162"/>
      <c r="CM42" s="162"/>
      <c r="CN42" s="162"/>
      <c r="CO42" s="162"/>
      <c r="CP42" s="162"/>
      <c r="CQ42" s="162"/>
      <c r="CR42" s="162"/>
      <c r="CS42" s="162"/>
      <c r="CT42" s="162"/>
      <c r="CU42" s="162"/>
      <c r="CV42" s="162"/>
      <c r="CW42" s="162"/>
      <c r="CX42" s="162"/>
      <c r="CY42" s="162"/>
      <c r="CZ42" s="162"/>
      <c r="DA42" s="162"/>
      <c r="DB42" s="162"/>
      <c r="DC42" s="162"/>
      <c r="DD42" s="162"/>
      <c r="DE42" s="162"/>
      <c r="DF42" s="162"/>
      <c r="DG42" s="162"/>
      <c r="DH42" s="162"/>
      <c r="DI42" s="162"/>
      <c r="DJ42" s="162"/>
      <c r="DK42" s="162"/>
      <c r="DL42" s="162"/>
      <c r="DM42" s="162"/>
      <c r="DN42" s="162"/>
      <c r="DO42" s="162">
        <v>50000000</v>
      </c>
      <c r="DP42" s="162"/>
      <c r="DQ42" s="162"/>
      <c r="DR42" s="162"/>
      <c r="DS42" s="162"/>
      <c r="DT42" s="162">
        <v>1635000000</v>
      </c>
      <c r="DU42" s="162">
        <v>0</v>
      </c>
      <c r="DV42" s="162">
        <v>1090000000</v>
      </c>
      <c r="DW42" s="162"/>
      <c r="DX42" s="162"/>
      <c r="DY42" s="162"/>
      <c r="DZ42" s="162"/>
      <c r="EA42" s="164"/>
    </row>
    <row r="43" spans="1:131" ht="18" thickTop="1" thickBot="1" x14ac:dyDescent="0.35">
      <c r="A43" s="170"/>
      <c r="B43" s="170"/>
      <c r="C43" s="143" t="s">
        <v>311</v>
      </c>
      <c r="D43" s="143">
        <v>43</v>
      </c>
      <c r="E43" s="144" t="s">
        <v>312</v>
      </c>
      <c r="F43" s="143">
        <v>4301</v>
      </c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  <c r="BJ43" s="162"/>
      <c r="BK43" s="162"/>
      <c r="BL43" s="162"/>
      <c r="BM43" s="162"/>
      <c r="BN43" s="162"/>
      <c r="BO43" s="162"/>
      <c r="BP43" s="162"/>
      <c r="BQ43" s="162"/>
      <c r="BR43" s="162"/>
      <c r="BS43" s="162"/>
      <c r="BT43" s="162"/>
      <c r="BU43" s="162"/>
      <c r="BV43" s="162"/>
      <c r="BW43" s="162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  <c r="CH43" s="162"/>
      <c r="CI43" s="162"/>
      <c r="CJ43" s="162"/>
      <c r="CK43" s="162"/>
      <c r="CL43" s="162"/>
      <c r="CM43" s="162"/>
      <c r="CN43" s="162"/>
      <c r="CO43" s="162"/>
      <c r="CP43" s="162"/>
      <c r="CQ43" s="162"/>
      <c r="CR43" s="162"/>
      <c r="CS43" s="162"/>
      <c r="CT43" s="162"/>
      <c r="CU43" s="162"/>
      <c r="CV43" s="162"/>
      <c r="CW43" s="162"/>
      <c r="CX43" s="162"/>
      <c r="CY43" s="162"/>
      <c r="CZ43" s="162"/>
      <c r="DA43" s="162"/>
      <c r="DB43" s="162"/>
      <c r="DC43" s="162"/>
      <c r="DD43" s="162"/>
      <c r="DE43" s="162"/>
      <c r="DF43" s="162"/>
      <c r="DG43" s="162"/>
      <c r="DH43" s="162"/>
      <c r="DI43" s="162"/>
      <c r="DJ43" s="162"/>
      <c r="DK43" s="162"/>
      <c r="DL43" s="162"/>
      <c r="DM43" s="162"/>
      <c r="DN43" s="162"/>
      <c r="DO43" s="162"/>
      <c r="DP43" s="162"/>
      <c r="DQ43" s="162"/>
      <c r="DR43" s="162"/>
      <c r="DS43" s="162"/>
      <c r="DT43" s="162"/>
      <c r="DU43" s="162"/>
      <c r="DV43" s="162"/>
      <c r="DW43" s="162"/>
      <c r="DX43" s="162"/>
      <c r="DY43" s="162"/>
      <c r="DZ43" s="162"/>
      <c r="EA43" s="164"/>
    </row>
    <row r="44" spans="1:131" ht="18" thickTop="1" thickBot="1" x14ac:dyDescent="0.35">
      <c r="A44" s="170"/>
      <c r="B44" s="170"/>
      <c r="C44" s="143" t="s">
        <v>313</v>
      </c>
      <c r="D44" s="170">
        <v>24</v>
      </c>
      <c r="E44" s="171" t="s">
        <v>331</v>
      </c>
      <c r="F44" s="170">
        <v>2402</v>
      </c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  <c r="CX44" s="162"/>
      <c r="CY44" s="162"/>
      <c r="CZ44" s="162"/>
      <c r="DA44" s="162"/>
      <c r="DB44" s="162"/>
      <c r="DC44" s="162"/>
      <c r="DD44" s="162"/>
      <c r="DE44" s="162"/>
      <c r="DF44" s="162"/>
      <c r="DG44" s="162"/>
      <c r="DH44" s="162"/>
      <c r="DI44" s="162"/>
      <c r="DJ44" s="162"/>
      <c r="DK44" s="162"/>
      <c r="DL44" s="162"/>
      <c r="DM44" s="162"/>
      <c r="DN44" s="162"/>
      <c r="DO44" s="162"/>
      <c r="DP44" s="162"/>
      <c r="DQ44" s="162"/>
      <c r="DR44" s="162"/>
      <c r="DS44" s="162"/>
      <c r="DT44" s="162"/>
      <c r="DU44" s="162"/>
      <c r="DV44" s="162"/>
      <c r="DW44" s="162"/>
      <c r="DX44" s="162"/>
      <c r="DY44" s="162"/>
      <c r="DZ44" s="162"/>
      <c r="EA44" s="164"/>
    </row>
    <row r="45" spans="1:131" ht="18" thickTop="1" thickBot="1" x14ac:dyDescent="0.35">
      <c r="A45" s="170"/>
      <c r="B45" s="170"/>
      <c r="C45" s="143" t="s">
        <v>299</v>
      </c>
      <c r="D45" s="170"/>
      <c r="E45" s="171"/>
      <c r="F45" s="170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  <c r="BI45" s="162"/>
      <c r="BJ45" s="162"/>
      <c r="BK45" s="162"/>
      <c r="BL45" s="162"/>
      <c r="BM45" s="162"/>
      <c r="BN45" s="162"/>
      <c r="BO45" s="162"/>
      <c r="BP45" s="162"/>
      <c r="BQ45" s="162"/>
      <c r="BR45" s="162"/>
      <c r="BS45" s="162"/>
      <c r="BT45" s="162"/>
      <c r="BU45" s="162"/>
      <c r="BV45" s="162"/>
      <c r="BW45" s="162"/>
      <c r="BX45" s="162"/>
      <c r="BY45" s="162"/>
      <c r="BZ45" s="162"/>
      <c r="CA45" s="162"/>
      <c r="CB45" s="162"/>
      <c r="CC45" s="162"/>
      <c r="CD45" s="162"/>
      <c r="CE45" s="162"/>
      <c r="CF45" s="162"/>
      <c r="CG45" s="162"/>
      <c r="CH45" s="162"/>
      <c r="CI45" s="162"/>
      <c r="CJ45" s="162"/>
      <c r="CK45" s="162"/>
      <c r="CL45" s="162"/>
      <c r="CM45" s="162"/>
      <c r="CN45" s="162"/>
      <c r="CO45" s="162"/>
      <c r="CP45" s="162"/>
      <c r="CQ45" s="162"/>
      <c r="CR45" s="162"/>
      <c r="CS45" s="162"/>
      <c r="CT45" s="162"/>
      <c r="CU45" s="162"/>
      <c r="CV45" s="162"/>
      <c r="CW45" s="162"/>
      <c r="CX45" s="162"/>
      <c r="CY45" s="162"/>
      <c r="CZ45" s="162"/>
      <c r="DA45" s="162"/>
      <c r="DB45" s="162"/>
      <c r="DC45" s="162"/>
      <c r="DD45" s="162"/>
      <c r="DE45" s="162"/>
      <c r="DF45" s="162"/>
      <c r="DG45" s="162"/>
      <c r="DH45" s="162"/>
      <c r="DI45" s="162"/>
      <c r="DJ45" s="162"/>
      <c r="DK45" s="162"/>
      <c r="DL45" s="162"/>
      <c r="DM45" s="162"/>
      <c r="DN45" s="162"/>
      <c r="DO45" s="162"/>
      <c r="DP45" s="162"/>
      <c r="DQ45" s="162"/>
      <c r="DR45" s="162"/>
      <c r="DS45" s="162"/>
      <c r="DT45" s="162"/>
      <c r="DU45" s="162"/>
      <c r="DV45" s="162"/>
      <c r="DW45" s="162"/>
      <c r="DX45" s="162"/>
      <c r="DY45" s="162"/>
      <c r="DZ45" s="162"/>
      <c r="EA45" s="164"/>
    </row>
    <row r="46" spans="1:131" ht="18" thickTop="1" thickBot="1" x14ac:dyDescent="0.35">
      <c r="A46" s="170"/>
      <c r="B46" s="170"/>
      <c r="C46" s="143" t="s">
        <v>321</v>
      </c>
      <c r="D46" s="143">
        <v>21</v>
      </c>
      <c r="E46" s="144" t="s">
        <v>322</v>
      </c>
      <c r="F46" s="143">
        <v>2102</v>
      </c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2"/>
      <c r="BQ46" s="162"/>
      <c r="BR46" s="162"/>
      <c r="BS46" s="162"/>
      <c r="BT46" s="162"/>
      <c r="BU46" s="162"/>
      <c r="BV46" s="162"/>
      <c r="BW46" s="162"/>
      <c r="BX46" s="162"/>
      <c r="BY46" s="162"/>
      <c r="BZ46" s="162"/>
      <c r="CA46" s="162"/>
      <c r="CB46" s="162"/>
      <c r="CC46" s="162"/>
      <c r="CD46" s="162"/>
      <c r="CE46" s="162"/>
      <c r="CF46" s="162"/>
      <c r="CG46" s="162"/>
      <c r="CH46" s="162"/>
      <c r="CI46" s="162"/>
      <c r="CJ46" s="162"/>
      <c r="CK46" s="162"/>
      <c r="CL46" s="162"/>
      <c r="CM46" s="162"/>
      <c r="CN46" s="162"/>
      <c r="CO46" s="162"/>
      <c r="CP46" s="162"/>
      <c r="CQ46" s="162"/>
      <c r="CR46" s="162"/>
      <c r="CS46" s="162"/>
      <c r="CT46" s="162"/>
      <c r="CU46" s="162"/>
      <c r="CV46" s="162"/>
      <c r="CW46" s="162"/>
      <c r="CX46" s="162"/>
      <c r="CY46" s="162"/>
      <c r="CZ46" s="162"/>
      <c r="DA46" s="162"/>
      <c r="DB46" s="162"/>
      <c r="DC46" s="162"/>
      <c r="DD46" s="162"/>
      <c r="DE46" s="162"/>
      <c r="DF46" s="162"/>
      <c r="DG46" s="162"/>
      <c r="DH46" s="162"/>
      <c r="DI46" s="162"/>
      <c r="DJ46" s="162"/>
      <c r="DK46" s="162"/>
      <c r="DL46" s="162"/>
      <c r="DM46" s="162"/>
      <c r="DN46" s="162"/>
      <c r="DO46" s="162"/>
      <c r="DP46" s="162"/>
      <c r="DQ46" s="162"/>
      <c r="DR46" s="162"/>
      <c r="DS46" s="162"/>
      <c r="DT46" s="162"/>
      <c r="DU46" s="162"/>
      <c r="DV46" s="162"/>
      <c r="DW46" s="162"/>
      <c r="DX46" s="162"/>
      <c r="DY46" s="162"/>
      <c r="DZ46" s="162"/>
      <c r="EA46" s="164"/>
    </row>
    <row r="47" spans="1:131" ht="18" thickTop="1" thickBot="1" x14ac:dyDescent="0.35">
      <c r="A47" s="170"/>
      <c r="B47" s="170"/>
      <c r="C47" s="143" t="s">
        <v>303</v>
      </c>
      <c r="D47" s="143">
        <v>45</v>
      </c>
      <c r="E47" s="144" t="s">
        <v>305</v>
      </c>
      <c r="F47" s="143">
        <v>4502</v>
      </c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  <c r="BC47" s="162"/>
      <c r="BD47" s="162"/>
      <c r="BE47" s="162"/>
      <c r="BF47" s="162"/>
      <c r="BG47" s="162"/>
      <c r="BH47" s="162"/>
      <c r="BI47" s="162"/>
      <c r="BJ47" s="162"/>
      <c r="BK47" s="162"/>
      <c r="BL47" s="162"/>
      <c r="BM47" s="162"/>
      <c r="BN47" s="162"/>
      <c r="BO47" s="162"/>
      <c r="BP47" s="162"/>
      <c r="BQ47" s="162"/>
      <c r="BR47" s="162"/>
      <c r="BS47" s="162"/>
      <c r="BT47" s="162"/>
      <c r="BU47" s="162"/>
      <c r="BV47" s="162"/>
      <c r="BW47" s="162"/>
      <c r="BX47" s="162"/>
      <c r="BY47" s="162"/>
      <c r="BZ47" s="162"/>
      <c r="CA47" s="162"/>
      <c r="CB47" s="162"/>
      <c r="CC47" s="162"/>
      <c r="CD47" s="162"/>
      <c r="CE47" s="162"/>
      <c r="CF47" s="162"/>
      <c r="CG47" s="162"/>
      <c r="CH47" s="162"/>
      <c r="CI47" s="162"/>
      <c r="CJ47" s="162"/>
      <c r="CK47" s="162"/>
      <c r="CL47" s="162"/>
      <c r="CM47" s="162"/>
      <c r="CN47" s="162"/>
      <c r="CO47" s="162"/>
      <c r="CP47" s="162"/>
      <c r="CQ47" s="162"/>
      <c r="CR47" s="162"/>
      <c r="CS47" s="162"/>
      <c r="CT47" s="162"/>
      <c r="CU47" s="162"/>
      <c r="CV47" s="162"/>
      <c r="CW47" s="162"/>
      <c r="CX47" s="162"/>
      <c r="CY47" s="162"/>
      <c r="CZ47" s="162"/>
      <c r="DA47" s="162"/>
      <c r="DB47" s="162"/>
      <c r="DC47" s="162"/>
      <c r="DD47" s="162"/>
      <c r="DE47" s="162"/>
      <c r="DF47" s="162"/>
      <c r="DG47" s="162"/>
      <c r="DH47" s="162"/>
      <c r="DI47" s="162"/>
      <c r="DJ47" s="162"/>
      <c r="DK47" s="162"/>
      <c r="DL47" s="162"/>
      <c r="DM47" s="162"/>
      <c r="DN47" s="162"/>
      <c r="DO47" s="162"/>
      <c r="DP47" s="162"/>
      <c r="DQ47" s="162"/>
      <c r="DR47" s="162"/>
      <c r="DS47" s="162"/>
      <c r="DT47" s="162"/>
      <c r="DU47" s="162"/>
      <c r="DV47" s="162"/>
      <c r="DW47" s="162"/>
      <c r="DX47" s="162"/>
      <c r="DY47" s="162"/>
      <c r="DZ47" s="162"/>
      <c r="EA47" s="164"/>
    </row>
    <row r="48" spans="1:131" ht="18" thickTop="1" thickBot="1" x14ac:dyDescent="0.35">
      <c r="A48" s="170"/>
      <c r="B48" s="143" t="s">
        <v>173</v>
      </c>
      <c r="C48" s="143" t="s">
        <v>299</v>
      </c>
      <c r="D48" s="143">
        <v>40</v>
      </c>
      <c r="E48" s="144" t="s">
        <v>324</v>
      </c>
      <c r="F48" s="143">
        <v>4002</v>
      </c>
      <c r="G48" s="139">
        <v>7507115613</v>
      </c>
      <c r="H48" s="139">
        <v>900000000</v>
      </c>
      <c r="I48" s="139">
        <v>445000000</v>
      </c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>
        <v>3154115613</v>
      </c>
      <c r="AD48" s="139"/>
      <c r="AE48" s="139"/>
      <c r="AF48" s="139"/>
      <c r="AG48" s="139"/>
      <c r="AH48" s="139"/>
      <c r="AI48" s="139"/>
      <c r="AJ48" s="139"/>
      <c r="AK48" s="139"/>
      <c r="AL48" s="139">
        <v>1000000000</v>
      </c>
      <c r="AM48" s="139"/>
      <c r="AN48" s="139"/>
      <c r="AO48" s="139"/>
      <c r="AP48" s="139"/>
      <c r="AQ48" s="139"/>
      <c r="AR48" s="139"/>
      <c r="AS48" s="139"/>
      <c r="AT48" s="139"/>
      <c r="AU48" s="139"/>
      <c r="AV48" s="139">
        <v>500000000</v>
      </c>
      <c r="AW48" s="139"/>
      <c r="AX48" s="139"/>
      <c r="AY48" s="139"/>
      <c r="AZ48" s="139"/>
      <c r="BA48" s="139">
        <v>55000000</v>
      </c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>
        <v>7000000</v>
      </c>
      <c r="BQ48" s="139"/>
      <c r="BR48" s="139"/>
      <c r="BS48" s="139"/>
      <c r="BT48" s="139"/>
      <c r="BU48" s="139"/>
      <c r="BV48" s="139"/>
      <c r="BW48" s="139"/>
      <c r="BX48" s="139">
        <v>2000000</v>
      </c>
      <c r="BY48" s="139"/>
      <c r="BZ48" s="139"/>
      <c r="CA48" s="139"/>
      <c r="CB48" s="139"/>
      <c r="CC48" s="139"/>
      <c r="CD48" s="139"/>
      <c r="CE48" s="139"/>
      <c r="CF48" s="139"/>
      <c r="CG48" s="139"/>
      <c r="CH48" s="139"/>
      <c r="CI48" s="139"/>
      <c r="CJ48" s="139"/>
      <c r="CK48" s="139"/>
      <c r="CL48" s="139"/>
      <c r="CM48" s="139"/>
      <c r="CN48" s="139"/>
      <c r="CO48" s="139"/>
      <c r="CP48" s="139"/>
      <c r="CQ48" s="139"/>
      <c r="CR48" s="139"/>
      <c r="CS48" s="139"/>
      <c r="CT48" s="139"/>
      <c r="CU48" s="139"/>
      <c r="CV48" s="139"/>
      <c r="CW48" s="139"/>
      <c r="CX48" s="139"/>
      <c r="CY48" s="139"/>
      <c r="CZ48" s="139">
        <v>75000000</v>
      </c>
      <c r="DA48" s="139"/>
      <c r="DB48" s="139"/>
      <c r="DC48" s="139"/>
      <c r="DD48" s="139"/>
      <c r="DE48" s="139"/>
      <c r="DF48" s="139"/>
      <c r="DG48" s="139"/>
      <c r="DH48" s="139"/>
      <c r="DI48" s="139"/>
      <c r="DJ48" s="139"/>
      <c r="DK48" s="139"/>
      <c r="DL48" s="139"/>
      <c r="DM48" s="139"/>
      <c r="DN48" s="139"/>
      <c r="DO48" s="139"/>
      <c r="DP48" s="139"/>
      <c r="DQ48" s="139"/>
      <c r="DR48" s="139"/>
      <c r="DS48" s="139"/>
      <c r="DT48" s="139"/>
      <c r="DU48" s="139"/>
      <c r="DV48" s="139"/>
      <c r="DW48" s="139"/>
      <c r="DX48" s="139">
        <v>1369000000</v>
      </c>
      <c r="DY48" s="139"/>
      <c r="DZ48" s="139"/>
      <c r="EA48" s="140"/>
    </row>
    <row r="49" spans="1:131" ht="72.75" customHeight="1" thickTop="1" thickBot="1" x14ac:dyDescent="0.35">
      <c r="A49" s="170"/>
      <c r="B49" s="143" t="s">
        <v>240</v>
      </c>
      <c r="C49" s="143" t="s">
        <v>326</v>
      </c>
      <c r="D49" s="143">
        <v>23</v>
      </c>
      <c r="E49" s="144" t="s">
        <v>327</v>
      </c>
      <c r="F49" s="143">
        <v>2302</v>
      </c>
      <c r="G49" s="139">
        <v>360000000</v>
      </c>
      <c r="H49" s="139">
        <v>360000000</v>
      </c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  <c r="BZ49" s="139"/>
      <c r="CA49" s="139"/>
      <c r="CB49" s="139"/>
      <c r="CC49" s="139"/>
      <c r="CD49" s="139"/>
      <c r="CE49" s="139"/>
      <c r="CF49" s="139"/>
      <c r="CG49" s="139"/>
      <c r="CH49" s="139"/>
      <c r="CI49" s="139"/>
      <c r="CJ49" s="139"/>
      <c r="CK49" s="139"/>
      <c r="CL49" s="139"/>
      <c r="CM49" s="139"/>
      <c r="CN49" s="139"/>
      <c r="CO49" s="139"/>
      <c r="CP49" s="139"/>
      <c r="CQ49" s="139"/>
      <c r="CR49" s="139"/>
      <c r="CS49" s="139"/>
      <c r="CT49" s="139"/>
      <c r="CU49" s="139"/>
      <c r="CV49" s="139"/>
      <c r="CW49" s="139"/>
      <c r="CX49" s="139"/>
      <c r="CY49" s="139"/>
      <c r="CZ49" s="139"/>
      <c r="DA49" s="139"/>
      <c r="DB49" s="139"/>
      <c r="DC49" s="139"/>
      <c r="DD49" s="139"/>
      <c r="DE49" s="139"/>
      <c r="DF49" s="139"/>
      <c r="DG49" s="139"/>
      <c r="DH49" s="139"/>
      <c r="DI49" s="139"/>
      <c r="DJ49" s="139"/>
      <c r="DK49" s="139"/>
      <c r="DL49" s="139"/>
      <c r="DM49" s="139"/>
      <c r="DN49" s="139"/>
      <c r="DO49" s="139"/>
      <c r="DP49" s="139"/>
      <c r="DQ49" s="139"/>
      <c r="DR49" s="139"/>
      <c r="DS49" s="139"/>
      <c r="DT49" s="139"/>
      <c r="DU49" s="139"/>
      <c r="DV49" s="139"/>
      <c r="DW49" s="139"/>
      <c r="DX49" s="139"/>
      <c r="DY49" s="139"/>
      <c r="DZ49" s="139"/>
      <c r="EA49" s="140"/>
    </row>
    <row r="50" spans="1:131" s="132" customFormat="1" ht="18" thickTop="1" thickBot="1" x14ac:dyDescent="0.35">
      <c r="A50" s="170"/>
      <c r="B50" s="170" t="s">
        <v>173</v>
      </c>
      <c r="C50" s="170" t="s">
        <v>303</v>
      </c>
      <c r="D50" s="170">
        <v>45</v>
      </c>
      <c r="E50" s="171" t="s">
        <v>323</v>
      </c>
      <c r="F50" s="170">
        <v>4599</v>
      </c>
      <c r="G50" s="139">
        <v>400000000</v>
      </c>
      <c r="H50" s="139">
        <v>180000000</v>
      </c>
      <c r="I50" s="139">
        <v>120000000</v>
      </c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>
        <v>100000000</v>
      </c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39"/>
      <c r="BR50" s="139"/>
      <c r="BS50" s="139"/>
      <c r="BT50" s="139"/>
      <c r="BU50" s="139"/>
      <c r="BV50" s="139"/>
      <c r="BW50" s="139"/>
      <c r="BX50" s="139"/>
      <c r="BY50" s="139"/>
      <c r="BZ50" s="139"/>
      <c r="CA50" s="139"/>
      <c r="CB50" s="139"/>
      <c r="CC50" s="139"/>
      <c r="CD50" s="139"/>
      <c r="CE50" s="139"/>
      <c r="CF50" s="139"/>
      <c r="CG50" s="139"/>
      <c r="CH50" s="139"/>
      <c r="CI50" s="139"/>
      <c r="CJ50" s="139"/>
      <c r="CK50" s="139"/>
      <c r="CL50" s="139"/>
      <c r="CM50" s="139"/>
      <c r="CN50" s="139"/>
      <c r="CO50" s="139"/>
      <c r="CP50" s="139"/>
      <c r="CQ50" s="139"/>
      <c r="CR50" s="139"/>
      <c r="CS50" s="139"/>
      <c r="CT50" s="139"/>
      <c r="CU50" s="139"/>
      <c r="CV50" s="139"/>
      <c r="CW50" s="139"/>
      <c r="CX50" s="139"/>
      <c r="CY50" s="139"/>
      <c r="CZ50" s="139"/>
      <c r="DA50" s="139"/>
      <c r="DB50" s="139"/>
      <c r="DC50" s="139"/>
      <c r="DD50" s="139"/>
      <c r="DE50" s="139"/>
      <c r="DF50" s="139"/>
      <c r="DG50" s="139"/>
      <c r="DH50" s="139"/>
      <c r="DI50" s="139"/>
      <c r="DJ50" s="139"/>
      <c r="DK50" s="139"/>
      <c r="DL50" s="139"/>
      <c r="DM50" s="139"/>
      <c r="DN50" s="139"/>
      <c r="DO50" s="139"/>
      <c r="DP50" s="139"/>
      <c r="DQ50" s="139"/>
      <c r="DR50" s="139"/>
      <c r="DS50" s="139"/>
      <c r="DT50" s="139"/>
      <c r="DU50" s="139"/>
      <c r="DV50" s="139"/>
      <c r="DW50" s="139"/>
      <c r="DX50" s="139"/>
      <c r="DY50" s="139"/>
      <c r="DZ50" s="139"/>
      <c r="EA50" s="141"/>
    </row>
    <row r="51" spans="1:131" s="135" customFormat="1" ht="18" thickTop="1" thickBot="1" x14ac:dyDescent="0.35">
      <c r="A51" s="170"/>
      <c r="B51" s="170"/>
      <c r="C51" s="170"/>
      <c r="D51" s="170"/>
      <c r="E51" s="171"/>
      <c r="F51" s="170"/>
      <c r="G51" s="139">
        <v>160000000</v>
      </c>
      <c r="H51" s="139">
        <v>160000000</v>
      </c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  <c r="BU51" s="139"/>
      <c r="BV51" s="139"/>
      <c r="BW51" s="139"/>
      <c r="BX51" s="139"/>
      <c r="BY51" s="139"/>
      <c r="BZ51" s="139"/>
      <c r="CA51" s="139"/>
      <c r="CB51" s="139"/>
      <c r="CC51" s="139"/>
      <c r="CD51" s="139"/>
      <c r="CE51" s="139"/>
      <c r="CF51" s="139"/>
      <c r="CG51" s="139"/>
      <c r="CH51" s="139"/>
      <c r="CI51" s="139"/>
      <c r="CJ51" s="139"/>
      <c r="CK51" s="139"/>
      <c r="CL51" s="139"/>
      <c r="CM51" s="139"/>
      <c r="CN51" s="139"/>
      <c r="CO51" s="139"/>
      <c r="CP51" s="139"/>
      <c r="CQ51" s="139"/>
      <c r="CR51" s="139"/>
      <c r="CS51" s="139"/>
      <c r="CT51" s="139"/>
      <c r="CU51" s="139"/>
      <c r="CV51" s="139"/>
      <c r="CW51" s="139"/>
      <c r="CX51" s="139"/>
      <c r="CY51" s="139"/>
      <c r="CZ51" s="139"/>
      <c r="DA51" s="139"/>
      <c r="DB51" s="139"/>
      <c r="DC51" s="139"/>
      <c r="DD51" s="139"/>
      <c r="DE51" s="139"/>
      <c r="DF51" s="139"/>
      <c r="DG51" s="139"/>
      <c r="DH51" s="139"/>
      <c r="DI51" s="139"/>
      <c r="DJ51" s="139"/>
      <c r="DK51" s="139"/>
      <c r="DL51" s="139"/>
      <c r="DM51" s="139"/>
      <c r="DN51" s="139"/>
      <c r="DO51" s="139"/>
      <c r="DP51" s="139"/>
      <c r="DQ51" s="139"/>
      <c r="DR51" s="139"/>
      <c r="DS51" s="139"/>
      <c r="DT51" s="139"/>
      <c r="DU51" s="139"/>
      <c r="DV51" s="139"/>
      <c r="DW51" s="139"/>
      <c r="DX51" s="139"/>
      <c r="DY51" s="139"/>
      <c r="DZ51" s="139"/>
      <c r="EA51" s="134"/>
    </row>
    <row r="52" spans="1:131" s="135" customFormat="1" ht="18" thickTop="1" thickBot="1" x14ac:dyDescent="0.35">
      <c r="A52" s="170"/>
      <c r="B52" s="170"/>
      <c r="C52" s="170"/>
      <c r="D52" s="170"/>
      <c r="E52" s="171"/>
      <c r="F52" s="170"/>
      <c r="G52" s="139">
        <v>250000000</v>
      </c>
      <c r="H52" s="139">
        <v>250000000</v>
      </c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  <c r="BR52" s="139"/>
      <c r="BS52" s="139"/>
      <c r="BT52" s="139"/>
      <c r="BU52" s="139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/>
      <c r="CH52" s="139"/>
      <c r="CI52" s="139"/>
      <c r="CJ52" s="139"/>
      <c r="CK52" s="139"/>
      <c r="CL52" s="139"/>
      <c r="CM52" s="139"/>
      <c r="CN52" s="139"/>
      <c r="CO52" s="139"/>
      <c r="CP52" s="139"/>
      <c r="CQ52" s="139"/>
      <c r="CR52" s="139"/>
      <c r="CS52" s="139"/>
      <c r="CT52" s="139"/>
      <c r="CU52" s="139"/>
      <c r="CV52" s="139"/>
      <c r="CW52" s="139"/>
      <c r="CX52" s="139"/>
      <c r="CY52" s="139"/>
      <c r="CZ52" s="139"/>
      <c r="DA52" s="139"/>
      <c r="DB52" s="139"/>
      <c r="DC52" s="139"/>
      <c r="DD52" s="139"/>
      <c r="DE52" s="139"/>
      <c r="DF52" s="139"/>
      <c r="DG52" s="139"/>
      <c r="DH52" s="139"/>
      <c r="DI52" s="139"/>
      <c r="DJ52" s="139"/>
      <c r="DK52" s="139"/>
      <c r="DL52" s="139"/>
      <c r="DM52" s="139"/>
      <c r="DN52" s="139"/>
      <c r="DO52" s="139"/>
      <c r="DP52" s="139"/>
      <c r="DQ52" s="139"/>
      <c r="DR52" s="139"/>
      <c r="DS52" s="139"/>
      <c r="DT52" s="139"/>
      <c r="DU52" s="139"/>
      <c r="DV52" s="139"/>
      <c r="DW52" s="139"/>
      <c r="DX52" s="139"/>
      <c r="DY52" s="139"/>
      <c r="DZ52" s="139"/>
      <c r="EA52" s="134"/>
    </row>
    <row r="53" spans="1:131" ht="18" thickTop="1" thickBot="1" x14ac:dyDescent="0.35">
      <c r="A53" s="170"/>
      <c r="B53" s="170"/>
      <c r="C53" s="170"/>
      <c r="D53" s="170"/>
      <c r="E53" s="171"/>
      <c r="F53" s="170"/>
      <c r="G53" s="139">
        <v>200000000</v>
      </c>
      <c r="H53" s="139">
        <v>200000000</v>
      </c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39"/>
      <c r="BQ53" s="139"/>
      <c r="BR53" s="139"/>
      <c r="BS53" s="139"/>
      <c r="BT53" s="139"/>
      <c r="BU53" s="139"/>
      <c r="BV53" s="139"/>
      <c r="BW53" s="139"/>
      <c r="BX53" s="139"/>
      <c r="BY53" s="139"/>
      <c r="BZ53" s="139"/>
      <c r="CA53" s="139"/>
      <c r="CB53" s="139"/>
      <c r="CC53" s="139"/>
      <c r="CD53" s="139"/>
      <c r="CE53" s="139"/>
      <c r="CF53" s="139"/>
      <c r="CG53" s="139"/>
      <c r="CH53" s="139"/>
      <c r="CI53" s="139"/>
      <c r="CJ53" s="139"/>
      <c r="CK53" s="139"/>
      <c r="CL53" s="139"/>
      <c r="CM53" s="139"/>
      <c r="CN53" s="139"/>
      <c r="CO53" s="139"/>
      <c r="CP53" s="139"/>
      <c r="CQ53" s="139"/>
      <c r="CR53" s="139"/>
      <c r="CS53" s="139"/>
      <c r="CT53" s="139"/>
      <c r="CU53" s="139"/>
      <c r="CV53" s="139"/>
      <c r="CW53" s="139"/>
      <c r="CX53" s="139"/>
      <c r="CY53" s="139"/>
      <c r="CZ53" s="139"/>
      <c r="DA53" s="139"/>
      <c r="DB53" s="139"/>
      <c r="DC53" s="139"/>
      <c r="DD53" s="139"/>
      <c r="DE53" s="139"/>
      <c r="DF53" s="139"/>
      <c r="DG53" s="139"/>
      <c r="DH53" s="139"/>
      <c r="DI53" s="139"/>
      <c r="DJ53" s="139"/>
      <c r="DK53" s="139"/>
      <c r="DL53" s="139"/>
      <c r="DM53" s="139"/>
      <c r="DN53" s="139"/>
      <c r="DO53" s="139"/>
      <c r="DP53" s="139"/>
      <c r="DQ53" s="139"/>
      <c r="DR53" s="139"/>
      <c r="DS53" s="139"/>
      <c r="DT53" s="139"/>
      <c r="DU53" s="139"/>
      <c r="DV53" s="139"/>
      <c r="DW53" s="139"/>
      <c r="DX53" s="139"/>
      <c r="DY53" s="139"/>
      <c r="DZ53" s="139"/>
      <c r="EA53" s="140"/>
    </row>
    <row r="54" spans="1:131" ht="18" thickTop="1" thickBot="1" x14ac:dyDescent="0.35">
      <c r="A54" s="170"/>
      <c r="B54" s="170"/>
      <c r="C54" s="143" t="s">
        <v>308</v>
      </c>
      <c r="D54" s="143">
        <v>33</v>
      </c>
      <c r="E54" s="144" t="s">
        <v>310</v>
      </c>
      <c r="F54" s="143">
        <v>3302</v>
      </c>
      <c r="G54" s="139">
        <v>120000000</v>
      </c>
      <c r="H54" s="139">
        <v>120000000</v>
      </c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39"/>
      <c r="BR54" s="139"/>
      <c r="BS54" s="139"/>
      <c r="BT54" s="139"/>
      <c r="BU54" s="139"/>
      <c r="BV54" s="139"/>
      <c r="BW54" s="139"/>
      <c r="BX54" s="139"/>
      <c r="BY54" s="139"/>
      <c r="BZ54" s="139"/>
      <c r="CA54" s="139"/>
      <c r="CB54" s="139"/>
      <c r="CC54" s="139"/>
      <c r="CD54" s="139"/>
      <c r="CE54" s="139"/>
      <c r="CF54" s="139"/>
      <c r="CG54" s="139"/>
      <c r="CH54" s="139"/>
      <c r="CI54" s="139"/>
      <c r="CJ54" s="139"/>
      <c r="CK54" s="139"/>
      <c r="CL54" s="139"/>
      <c r="CM54" s="139"/>
      <c r="CN54" s="139"/>
      <c r="CO54" s="139"/>
      <c r="CP54" s="139"/>
      <c r="CQ54" s="139"/>
      <c r="CR54" s="139"/>
      <c r="CS54" s="139"/>
      <c r="CT54" s="139"/>
      <c r="CU54" s="139"/>
      <c r="CV54" s="139"/>
      <c r="CW54" s="139"/>
      <c r="CX54" s="139"/>
      <c r="CY54" s="139"/>
      <c r="CZ54" s="139"/>
      <c r="DA54" s="139"/>
      <c r="DB54" s="139"/>
      <c r="DC54" s="139"/>
      <c r="DD54" s="139"/>
      <c r="DE54" s="139"/>
      <c r="DF54" s="139"/>
      <c r="DG54" s="139"/>
      <c r="DH54" s="139"/>
      <c r="DI54" s="139"/>
      <c r="DJ54" s="139"/>
      <c r="DK54" s="139"/>
      <c r="DL54" s="139"/>
      <c r="DM54" s="139"/>
      <c r="DN54" s="139"/>
      <c r="DO54" s="139"/>
      <c r="DP54" s="139"/>
      <c r="DQ54" s="139"/>
      <c r="DR54" s="139"/>
      <c r="DS54" s="139"/>
      <c r="DT54" s="139"/>
      <c r="DU54" s="139"/>
      <c r="DV54" s="139"/>
      <c r="DW54" s="139"/>
      <c r="DX54" s="139"/>
      <c r="DY54" s="139"/>
      <c r="DZ54" s="139"/>
      <c r="EA54" s="140"/>
    </row>
    <row r="55" spans="1:131" ht="18" thickTop="1" thickBot="1" x14ac:dyDescent="0.35">
      <c r="A55" s="170"/>
      <c r="B55" s="170"/>
      <c r="C55" s="143" t="s">
        <v>303</v>
      </c>
      <c r="D55" s="143">
        <v>45</v>
      </c>
      <c r="E55" s="144" t="s">
        <v>323</v>
      </c>
      <c r="F55" s="143">
        <v>4599</v>
      </c>
      <c r="G55" s="139">
        <v>90000000</v>
      </c>
      <c r="H55" s="139"/>
      <c r="I55" s="139">
        <v>90000000</v>
      </c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39"/>
      <c r="BI55" s="139"/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39"/>
      <c r="BX55" s="139"/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39"/>
      <c r="CM55" s="139"/>
      <c r="CN55" s="139"/>
      <c r="CO55" s="139"/>
      <c r="CP55" s="139"/>
      <c r="CQ55" s="139"/>
      <c r="CR55" s="139"/>
      <c r="CS55" s="139"/>
      <c r="CT55" s="139"/>
      <c r="CU55" s="139"/>
      <c r="CV55" s="139"/>
      <c r="CW55" s="139"/>
      <c r="CX55" s="139"/>
      <c r="CY55" s="139"/>
      <c r="CZ55" s="139"/>
      <c r="DA55" s="139"/>
      <c r="DB55" s="139"/>
      <c r="DC55" s="139"/>
      <c r="DD55" s="139"/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39"/>
      <c r="DS55" s="139"/>
      <c r="DT55" s="139"/>
      <c r="DU55" s="139"/>
      <c r="DV55" s="139"/>
      <c r="DW55" s="139"/>
      <c r="DX55" s="139"/>
      <c r="DY55" s="139"/>
      <c r="DZ55" s="139"/>
      <c r="EA55" s="140"/>
    </row>
    <row r="56" spans="1:131" s="136" customFormat="1" ht="18" thickTop="1" thickBot="1" x14ac:dyDescent="0.35">
      <c r="A56" s="170" t="s">
        <v>469</v>
      </c>
      <c r="B56" s="170" t="s">
        <v>262</v>
      </c>
      <c r="C56" s="170" t="s">
        <v>332</v>
      </c>
      <c r="D56" s="170">
        <v>32</v>
      </c>
      <c r="E56" s="144" t="s">
        <v>333</v>
      </c>
      <c r="F56" s="143">
        <v>3209</v>
      </c>
      <c r="G56" s="162">
        <v>4683139372.6499996</v>
      </c>
      <c r="H56" s="162">
        <v>600000000</v>
      </c>
      <c r="I56" s="162">
        <v>400000000</v>
      </c>
      <c r="J56" s="162">
        <v>635000000</v>
      </c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>
        <v>300000000</v>
      </c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2"/>
      <c r="BL56" s="162"/>
      <c r="BM56" s="162"/>
      <c r="BN56" s="162"/>
      <c r="BO56" s="162"/>
      <c r="BP56" s="162"/>
      <c r="BQ56" s="162"/>
      <c r="BR56" s="162"/>
      <c r="BS56" s="162"/>
      <c r="BT56" s="162"/>
      <c r="BU56" s="162"/>
      <c r="BV56" s="162"/>
      <c r="BW56" s="162"/>
      <c r="BX56" s="162"/>
      <c r="BY56" s="162"/>
      <c r="BZ56" s="162"/>
      <c r="CA56" s="162"/>
      <c r="CB56" s="162"/>
      <c r="CC56" s="162"/>
      <c r="CD56" s="162"/>
      <c r="CE56" s="162"/>
      <c r="CF56" s="162"/>
      <c r="CG56" s="162"/>
      <c r="CH56" s="162"/>
      <c r="CI56" s="162"/>
      <c r="CJ56" s="162"/>
      <c r="CK56" s="162"/>
      <c r="CL56" s="162"/>
      <c r="CM56" s="162"/>
      <c r="CN56" s="162"/>
      <c r="CO56" s="162"/>
      <c r="CP56" s="162"/>
      <c r="CQ56" s="162"/>
      <c r="CR56" s="162"/>
      <c r="CS56" s="162"/>
      <c r="CT56" s="162"/>
      <c r="CU56" s="162"/>
      <c r="CV56" s="162"/>
      <c r="CW56" s="162"/>
      <c r="CX56" s="162"/>
      <c r="CY56" s="162">
        <v>1300000000</v>
      </c>
      <c r="CZ56" s="162"/>
      <c r="DA56" s="162">
        <v>50000000</v>
      </c>
      <c r="DB56" s="162"/>
      <c r="DC56" s="162"/>
      <c r="DD56" s="162"/>
      <c r="DE56" s="162"/>
      <c r="DF56" s="162"/>
      <c r="DG56" s="162"/>
      <c r="DH56" s="162"/>
      <c r="DI56" s="162"/>
      <c r="DJ56" s="162"/>
      <c r="DK56" s="162"/>
      <c r="DL56" s="162"/>
      <c r="DM56" s="162"/>
      <c r="DN56" s="162"/>
      <c r="DO56" s="162"/>
      <c r="DP56" s="162"/>
      <c r="DQ56" s="162"/>
      <c r="DR56" s="162"/>
      <c r="DS56" s="162"/>
      <c r="DT56" s="162"/>
      <c r="DU56" s="162"/>
      <c r="DV56" s="162"/>
      <c r="DW56" s="162"/>
      <c r="DX56" s="162"/>
      <c r="DY56" s="162"/>
      <c r="DZ56" s="162">
        <v>1398139372.6500001</v>
      </c>
      <c r="EA56" s="163"/>
    </row>
    <row r="57" spans="1:131" s="136" customFormat="1" ht="18" thickTop="1" thickBot="1" x14ac:dyDescent="0.35">
      <c r="A57" s="170"/>
      <c r="B57" s="170"/>
      <c r="C57" s="170"/>
      <c r="D57" s="170"/>
      <c r="E57" s="144" t="s">
        <v>335</v>
      </c>
      <c r="F57" s="143">
        <v>3201</v>
      </c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2"/>
      <c r="BR57" s="162"/>
      <c r="BS57" s="162"/>
      <c r="BT57" s="162"/>
      <c r="BU57" s="162"/>
      <c r="BV57" s="162"/>
      <c r="BW57" s="162"/>
      <c r="BX57" s="162"/>
      <c r="BY57" s="162"/>
      <c r="BZ57" s="162"/>
      <c r="CA57" s="162"/>
      <c r="CB57" s="162"/>
      <c r="CC57" s="162"/>
      <c r="CD57" s="162"/>
      <c r="CE57" s="162"/>
      <c r="CF57" s="162"/>
      <c r="CG57" s="162"/>
      <c r="CH57" s="162"/>
      <c r="CI57" s="162"/>
      <c r="CJ57" s="162"/>
      <c r="CK57" s="162"/>
      <c r="CL57" s="162"/>
      <c r="CM57" s="162"/>
      <c r="CN57" s="162"/>
      <c r="CO57" s="162"/>
      <c r="CP57" s="162"/>
      <c r="CQ57" s="162"/>
      <c r="CR57" s="162"/>
      <c r="CS57" s="162"/>
      <c r="CT57" s="162"/>
      <c r="CU57" s="162"/>
      <c r="CV57" s="162"/>
      <c r="CW57" s="162"/>
      <c r="CX57" s="162"/>
      <c r="CY57" s="162"/>
      <c r="CZ57" s="162"/>
      <c r="DA57" s="162"/>
      <c r="DB57" s="162"/>
      <c r="DC57" s="162"/>
      <c r="DD57" s="162"/>
      <c r="DE57" s="162"/>
      <c r="DF57" s="162"/>
      <c r="DG57" s="162"/>
      <c r="DH57" s="162"/>
      <c r="DI57" s="162"/>
      <c r="DJ57" s="162"/>
      <c r="DK57" s="162"/>
      <c r="DL57" s="162"/>
      <c r="DM57" s="162"/>
      <c r="DN57" s="162"/>
      <c r="DO57" s="162"/>
      <c r="DP57" s="162"/>
      <c r="DQ57" s="162"/>
      <c r="DR57" s="162"/>
      <c r="DS57" s="162"/>
      <c r="DT57" s="162"/>
      <c r="DU57" s="162"/>
      <c r="DV57" s="162"/>
      <c r="DW57" s="162"/>
      <c r="DX57" s="162"/>
      <c r="DY57" s="162"/>
      <c r="DZ57" s="162"/>
      <c r="EA57" s="163"/>
    </row>
    <row r="58" spans="1:131" s="136" customFormat="1" ht="18" thickTop="1" thickBot="1" x14ac:dyDescent="0.35">
      <c r="A58" s="170"/>
      <c r="B58" s="143" t="s">
        <v>274</v>
      </c>
      <c r="C58" s="170"/>
      <c r="D58" s="170"/>
      <c r="E58" s="144" t="s">
        <v>336</v>
      </c>
      <c r="F58" s="143">
        <v>3202</v>
      </c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2"/>
      <c r="BR58" s="162"/>
      <c r="BS58" s="162"/>
      <c r="BT58" s="162"/>
      <c r="BU58" s="162"/>
      <c r="BV58" s="162"/>
      <c r="BW58" s="162"/>
      <c r="BX58" s="162"/>
      <c r="BY58" s="162"/>
      <c r="BZ58" s="162"/>
      <c r="CA58" s="162"/>
      <c r="CB58" s="162"/>
      <c r="CC58" s="162"/>
      <c r="CD58" s="162"/>
      <c r="CE58" s="162"/>
      <c r="CF58" s="162"/>
      <c r="CG58" s="162"/>
      <c r="CH58" s="162"/>
      <c r="CI58" s="162"/>
      <c r="CJ58" s="162"/>
      <c r="CK58" s="162"/>
      <c r="CL58" s="162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  <c r="CZ58" s="162"/>
      <c r="DA58" s="162"/>
      <c r="DB58" s="162"/>
      <c r="DC58" s="162"/>
      <c r="DD58" s="162"/>
      <c r="DE58" s="162"/>
      <c r="DF58" s="162"/>
      <c r="DG58" s="162"/>
      <c r="DH58" s="162"/>
      <c r="DI58" s="162"/>
      <c r="DJ58" s="162"/>
      <c r="DK58" s="162"/>
      <c r="DL58" s="162"/>
      <c r="DM58" s="162"/>
      <c r="DN58" s="162"/>
      <c r="DO58" s="162"/>
      <c r="DP58" s="162"/>
      <c r="DQ58" s="162"/>
      <c r="DR58" s="162"/>
      <c r="DS58" s="162"/>
      <c r="DT58" s="162"/>
      <c r="DU58" s="162"/>
      <c r="DV58" s="162"/>
      <c r="DW58" s="162"/>
      <c r="DX58" s="162"/>
      <c r="DY58" s="162"/>
      <c r="DZ58" s="162"/>
      <c r="EA58" s="163"/>
    </row>
    <row r="59" spans="1:131" s="194" customFormat="1" ht="18" thickTop="1" thickBot="1" x14ac:dyDescent="0.35">
      <c r="A59" s="170"/>
      <c r="B59" s="170" t="s">
        <v>259</v>
      </c>
      <c r="C59" s="170" t="s">
        <v>299</v>
      </c>
      <c r="D59" s="170">
        <v>40</v>
      </c>
      <c r="E59" s="171" t="s">
        <v>300</v>
      </c>
      <c r="F59" s="170">
        <v>4003</v>
      </c>
      <c r="G59" s="192">
        <f>2000000000+146426261.93</f>
        <v>2146426261.9300001</v>
      </c>
      <c r="H59" s="192">
        <f>1000000000+143964711.6</f>
        <v>1143964711.5999999</v>
      </c>
      <c r="I59" s="192">
        <v>500000000</v>
      </c>
      <c r="J59" s="192"/>
      <c r="K59" s="192"/>
      <c r="L59" s="192"/>
      <c r="M59" s="192"/>
      <c r="N59" s="192"/>
      <c r="O59" s="192">
        <v>2461550.33</v>
      </c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>
        <v>300000000</v>
      </c>
      <c r="AM59" s="192"/>
      <c r="AN59" s="192"/>
      <c r="AO59" s="192"/>
      <c r="AP59" s="192"/>
      <c r="AQ59" s="192"/>
      <c r="AR59" s="192"/>
      <c r="AS59" s="192"/>
      <c r="AT59" s="192"/>
      <c r="AU59" s="192"/>
      <c r="AV59" s="192">
        <v>200000000</v>
      </c>
      <c r="AW59" s="192"/>
      <c r="AX59" s="192"/>
      <c r="AY59" s="192"/>
      <c r="AZ59" s="192"/>
      <c r="BA59" s="192"/>
      <c r="BB59" s="192"/>
      <c r="BC59" s="192"/>
      <c r="BD59" s="192"/>
      <c r="BE59" s="192"/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2"/>
      <c r="CB59" s="192"/>
      <c r="CC59" s="192"/>
      <c r="CD59" s="192"/>
      <c r="CE59" s="192"/>
      <c r="CF59" s="192"/>
      <c r="CG59" s="192"/>
      <c r="CH59" s="192"/>
      <c r="CI59" s="192"/>
      <c r="CJ59" s="192"/>
      <c r="CK59" s="192"/>
      <c r="CL59" s="192"/>
      <c r="CM59" s="192"/>
      <c r="CN59" s="192"/>
      <c r="CO59" s="192"/>
      <c r="CP59" s="192"/>
      <c r="CQ59" s="192"/>
      <c r="CR59" s="192"/>
      <c r="CS59" s="192"/>
      <c r="CT59" s="192"/>
      <c r="CU59" s="192"/>
      <c r="CV59" s="192"/>
      <c r="CW59" s="192"/>
      <c r="CX59" s="192"/>
      <c r="CY59" s="192"/>
      <c r="CZ59" s="192"/>
      <c r="DA59" s="192"/>
      <c r="DB59" s="192"/>
      <c r="DC59" s="192"/>
      <c r="DD59" s="192"/>
      <c r="DE59" s="192"/>
      <c r="DF59" s="192"/>
      <c r="DG59" s="192"/>
      <c r="DH59" s="192"/>
      <c r="DI59" s="192"/>
      <c r="DJ59" s="192"/>
      <c r="DK59" s="192"/>
      <c r="DL59" s="192"/>
      <c r="DM59" s="192"/>
      <c r="DN59" s="192"/>
      <c r="DO59" s="192"/>
      <c r="DP59" s="192"/>
      <c r="DQ59" s="192"/>
      <c r="DR59" s="192"/>
      <c r="DS59" s="192"/>
      <c r="DT59" s="192"/>
      <c r="DU59" s="192"/>
      <c r="DV59" s="192"/>
      <c r="DW59" s="192"/>
      <c r="DX59" s="192"/>
      <c r="DY59" s="192"/>
      <c r="DZ59" s="192"/>
      <c r="EA59" s="193"/>
    </row>
    <row r="60" spans="1:131" ht="18" thickTop="1" thickBot="1" x14ac:dyDescent="0.35">
      <c r="A60" s="170"/>
      <c r="B60" s="170"/>
      <c r="C60" s="170"/>
      <c r="D60" s="170"/>
      <c r="E60" s="171"/>
      <c r="F60" s="170"/>
      <c r="G60" s="139">
        <v>10607854428</v>
      </c>
      <c r="H60" s="139">
        <v>500000000</v>
      </c>
      <c r="I60" s="139"/>
      <c r="J60" s="139"/>
      <c r="K60" s="139"/>
      <c r="L60" s="139"/>
      <c r="M60" s="139"/>
      <c r="N60" s="139"/>
      <c r="O60" s="139">
        <v>6242724588</v>
      </c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>
        <v>600000000</v>
      </c>
      <c r="AM60" s="139"/>
      <c r="AN60" s="139">
        <v>2955129840</v>
      </c>
      <c r="AO60" s="139"/>
      <c r="AP60" s="139"/>
      <c r="AQ60" s="139"/>
      <c r="AR60" s="139"/>
      <c r="AS60" s="139"/>
      <c r="AT60" s="139"/>
      <c r="AU60" s="139"/>
      <c r="AV60" s="139">
        <v>300000000</v>
      </c>
      <c r="AW60" s="139"/>
      <c r="AX60" s="139"/>
      <c r="AY60" s="139"/>
      <c r="AZ60" s="139"/>
      <c r="BA60" s="139"/>
      <c r="BB60" s="139"/>
      <c r="BC60" s="139"/>
      <c r="BD60" s="139">
        <v>10000000</v>
      </c>
      <c r="BE60" s="139"/>
      <c r="BF60" s="139"/>
      <c r="BG60" s="139"/>
      <c r="BH60" s="139"/>
      <c r="BI60" s="139"/>
      <c r="BJ60" s="139"/>
      <c r="BK60" s="139"/>
      <c r="BL60" s="139"/>
      <c r="BM60" s="139"/>
      <c r="BN60" s="139"/>
      <c r="BO60" s="139"/>
      <c r="BP60" s="139"/>
      <c r="BQ60" s="139"/>
      <c r="BR60" s="139"/>
      <c r="BS60" s="139"/>
      <c r="BT60" s="139"/>
      <c r="BU60" s="139"/>
      <c r="BV60" s="139"/>
      <c r="BW60" s="139"/>
      <c r="BX60" s="139"/>
      <c r="BY60" s="139"/>
      <c r="BZ60" s="139"/>
      <c r="CA60" s="139"/>
      <c r="CB60" s="139"/>
      <c r="CC60" s="139"/>
      <c r="CD60" s="139"/>
      <c r="CE60" s="139"/>
      <c r="CF60" s="139"/>
      <c r="CG60" s="139"/>
      <c r="CH60" s="139"/>
      <c r="CI60" s="139"/>
      <c r="CJ60" s="139"/>
      <c r="CK60" s="139"/>
      <c r="CL60" s="139"/>
      <c r="CM60" s="139"/>
      <c r="CN60" s="139"/>
      <c r="CO60" s="139"/>
      <c r="CP60" s="139"/>
      <c r="CQ60" s="139"/>
      <c r="CR60" s="139"/>
      <c r="CS60" s="139"/>
      <c r="CT60" s="139"/>
      <c r="CU60" s="139"/>
      <c r="CV60" s="139"/>
      <c r="CW60" s="139"/>
      <c r="CX60" s="139"/>
      <c r="CY60" s="139"/>
      <c r="CZ60" s="139"/>
      <c r="DA60" s="139"/>
      <c r="DB60" s="139"/>
      <c r="DC60" s="139"/>
      <c r="DD60" s="139"/>
      <c r="DE60" s="139"/>
      <c r="DF60" s="139"/>
      <c r="DG60" s="139"/>
      <c r="DH60" s="139"/>
      <c r="DI60" s="139"/>
      <c r="DJ60" s="139"/>
      <c r="DK60" s="139"/>
      <c r="DL60" s="139"/>
      <c r="DM60" s="139"/>
      <c r="DN60" s="139"/>
      <c r="DO60" s="139"/>
      <c r="DP60" s="139"/>
      <c r="DQ60" s="139"/>
      <c r="DR60" s="139"/>
      <c r="DS60" s="139"/>
      <c r="DT60" s="139"/>
      <c r="DU60" s="139"/>
      <c r="DV60" s="139"/>
      <c r="DW60" s="139"/>
      <c r="DX60" s="139"/>
      <c r="DY60" s="139"/>
      <c r="DZ60" s="139"/>
      <c r="EA60" s="140"/>
    </row>
    <row r="61" spans="1:131" ht="18" thickTop="1" thickBot="1" x14ac:dyDescent="0.35">
      <c r="A61" s="170"/>
      <c r="B61" s="170"/>
      <c r="C61" s="170"/>
      <c r="D61" s="170"/>
      <c r="E61" s="171"/>
      <c r="F61" s="170"/>
      <c r="G61" s="139">
        <v>12307422172</v>
      </c>
      <c r="H61" s="139">
        <v>419137543.25999999</v>
      </c>
      <c r="I61" s="139"/>
      <c r="J61" s="139"/>
      <c r="K61" s="139"/>
      <c r="L61" s="139"/>
      <c r="M61" s="139"/>
      <c r="N61" s="139"/>
      <c r="O61" s="139">
        <v>4491408979</v>
      </c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>
        <v>600000000</v>
      </c>
      <c r="AM61" s="139"/>
      <c r="AN61" s="139">
        <v>6496875649.7399998</v>
      </c>
      <c r="AO61" s="139"/>
      <c r="AP61" s="139"/>
      <c r="AQ61" s="139"/>
      <c r="AR61" s="139"/>
      <c r="AS61" s="139"/>
      <c r="AT61" s="139"/>
      <c r="AU61" s="139"/>
      <c r="AV61" s="139">
        <v>300000000</v>
      </c>
      <c r="AW61" s="139"/>
      <c r="AX61" s="139"/>
      <c r="AY61" s="139"/>
      <c r="AZ61" s="139"/>
      <c r="BA61" s="139"/>
      <c r="BB61" s="139"/>
      <c r="BC61" s="139"/>
      <c r="BD61" s="139"/>
      <c r="BE61" s="139"/>
      <c r="BF61" s="139"/>
      <c r="BG61" s="139"/>
      <c r="BH61" s="139"/>
      <c r="BI61" s="139"/>
      <c r="BJ61" s="139"/>
      <c r="BK61" s="139"/>
      <c r="BL61" s="139"/>
      <c r="BM61" s="139"/>
      <c r="BN61" s="139"/>
      <c r="BO61" s="139"/>
      <c r="BP61" s="139"/>
      <c r="BQ61" s="139"/>
      <c r="BR61" s="139"/>
      <c r="BS61" s="139"/>
      <c r="BT61" s="139"/>
      <c r="BU61" s="139"/>
      <c r="BV61" s="139"/>
      <c r="BW61" s="139"/>
      <c r="BX61" s="139"/>
      <c r="BY61" s="139"/>
      <c r="BZ61" s="139"/>
      <c r="CA61" s="139"/>
      <c r="CB61" s="139"/>
      <c r="CC61" s="139"/>
      <c r="CD61" s="139"/>
      <c r="CE61" s="139"/>
      <c r="CF61" s="139"/>
      <c r="CG61" s="139"/>
      <c r="CH61" s="139"/>
      <c r="CI61" s="139"/>
      <c r="CJ61" s="139"/>
      <c r="CK61" s="139"/>
      <c r="CL61" s="139"/>
      <c r="CM61" s="139"/>
      <c r="CN61" s="139"/>
      <c r="CO61" s="139"/>
      <c r="CP61" s="139"/>
      <c r="CQ61" s="139"/>
      <c r="CR61" s="139"/>
      <c r="CS61" s="139"/>
      <c r="CT61" s="139"/>
      <c r="CU61" s="139"/>
      <c r="CV61" s="139"/>
      <c r="CW61" s="139"/>
      <c r="CX61" s="139"/>
      <c r="CY61" s="139"/>
      <c r="CZ61" s="139"/>
      <c r="DA61" s="139"/>
      <c r="DB61" s="139"/>
      <c r="DC61" s="139"/>
      <c r="DD61" s="139"/>
      <c r="DE61" s="139"/>
      <c r="DF61" s="139"/>
      <c r="DG61" s="139"/>
      <c r="DH61" s="139"/>
      <c r="DI61" s="139"/>
      <c r="DJ61" s="139"/>
      <c r="DK61" s="139"/>
      <c r="DL61" s="139"/>
      <c r="DM61" s="139"/>
      <c r="DN61" s="139"/>
      <c r="DO61" s="139"/>
      <c r="DP61" s="139"/>
      <c r="DQ61" s="139"/>
      <c r="DR61" s="139"/>
      <c r="DS61" s="139"/>
      <c r="DT61" s="139"/>
      <c r="DU61" s="139"/>
      <c r="DV61" s="139"/>
      <c r="DW61" s="139"/>
      <c r="DX61" s="139"/>
      <c r="DY61" s="139"/>
      <c r="DZ61" s="139"/>
      <c r="EA61" s="140"/>
    </row>
    <row r="62" spans="1:131" s="137" customFormat="1" ht="30.75" thickTop="1" x14ac:dyDescent="0.3">
      <c r="A62" s="176" t="s">
        <v>475</v>
      </c>
      <c r="B62" s="176"/>
      <c r="C62" s="176"/>
      <c r="D62" s="176"/>
      <c r="E62" s="176"/>
      <c r="F62" s="176"/>
      <c r="G62" s="146">
        <f>SUM(G5:G61)</f>
        <v>869042509257.47876</v>
      </c>
      <c r="H62" s="147">
        <f t="shared" ref="H62:BS62" si="0">SUM(H5:H61)</f>
        <v>22548072568.269997</v>
      </c>
      <c r="I62" s="147">
        <f t="shared" si="0"/>
        <v>8175000000</v>
      </c>
      <c r="J62" s="147">
        <f t="shared" si="0"/>
        <v>635000000</v>
      </c>
      <c r="K62" s="147">
        <f t="shared" si="0"/>
        <v>0</v>
      </c>
      <c r="L62" s="147">
        <f t="shared" si="0"/>
        <v>25976141286</v>
      </c>
      <c r="M62" s="147">
        <f t="shared" si="0"/>
        <v>735000000</v>
      </c>
      <c r="N62" s="147">
        <f t="shared" si="0"/>
        <v>0</v>
      </c>
      <c r="O62" s="147">
        <f t="shared" si="0"/>
        <v>10736595117.33</v>
      </c>
      <c r="P62" s="147">
        <f t="shared" si="0"/>
        <v>1450000000</v>
      </c>
      <c r="Q62" s="147">
        <f t="shared" si="0"/>
        <v>5250000000</v>
      </c>
      <c r="R62" s="147">
        <f t="shared" si="0"/>
        <v>750000000</v>
      </c>
      <c r="S62" s="147">
        <f t="shared" si="0"/>
        <v>4120000000</v>
      </c>
      <c r="T62" s="147">
        <f t="shared" si="0"/>
        <v>1042553089</v>
      </c>
      <c r="U62" s="147">
        <f t="shared" si="0"/>
        <v>2550000000</v>
      </c>
      <c r="V62" s="147">
        <f t="shared" si="0"/>
        <v>3429892472.7164302</v>
      </c>
      <c r="W62" s="147">
        <f t="shared" si="0"/>
        <v>170755763</v>
      </c>
      <c r="X62" s="147">
        <f t="shared" si="0"/>
        <v>0</v>
      </c>
      <c r="Y62" s="147">
        <f t="shared" si="0"/>
        <v>1923093756.30057</v>
      </c>
      <c r="Z62" s="147">
        <f t="shared" si="0"/>
        <v>219440450.48875701</v>
      </c>
      <c r="AA62" s="147">
        <f t="shared" si="0"/>
        <v>200000000</v>
      </c>
      <c r="AB62" s="147">
        <f t="shared" si="0"/>
        <v>962875275</v>
      </c>
      <c r="AC62" s="147">
        <f t="shared" si="0"/>
        <v>3154115613</v>
      </c>
      <c r="AD62" s="147">
        <f t="shared" si="0"/>
        <v>180000000</v>
      </c>
      <c r="AE62" s="147">
        <f t="shared" si="0"/>
        <v>309944869138</v>
      </c>
      <c r="AF62" s="147">
        <f t="shared" si="0"/>
        <v>3133668989</v>
      </c>
      <c r="AG62" s="147">
        <f t="shared" si="0"/>
        <v>3089220146</v>
      </c>
      <c r="AH62" s="147">
        <f t="shared" si="0"/>
        <v>116130273801</v>
      </c>
      <c r="AI62" s="147">
        <f t="shared" si="0"/>
        <v>4330175642</v>
      </c>
      <c r="AJ62" s="147">
        <f t="shared" si="0"/>
        <v>1674704387.53</v>
      </c>
      <c r="AK62" s="147">
        <f t="shared" si="0"/>
        <v>1256028290.9300001</v>
      </c>
      <c r="AL62" s="147">
        <f t="shared" si="0"/>
        <v>15909691687.41</v>
      </c>
      <c r="AM62" s="147">
        <f t="shared" si="0"/>
        <v>1070277243.3335</v>
      </c>
      <c r="AN62" s="147">
        <f t="shared" si="0"/>
        <v>9452005489.7399998</v>
      </c>
      <c r="AO62" s="147">
        <f t="shared" si="0"/>
        <v>31000000</v>
      </c>
      <c r="AP62" s="147">
        <f t="shared" si="0"/>
        <v>8567705492.6700001</v>
      </c>
      <c r="AQ62" s="147">
        <f t="shared" si="0"/>
        <v>0</v>
      </c>
      <c r="AR62" s="147">
        <f t="shared" si="0"/>
        <v>14745876879</v>
      </c>
      <c r="AS62" s="147">
        <f t="shared" si="0"/>
        <v>251487307417</v>
      </c>
      <c r="AT62" s="147">
        <f t="shared" si="0"/>
        <v>0</v>
      </c>
      <c r="AU62" s="147">
        <f t="shared" si="0"/>
        <v>4292604018</v>
      </c>
      <c r="AV62" s="147">
        <f t="shared" si="0"/>
        <v>3111000000</v>
      </c>
      <c r="AW62" s="147">
        <f t="shared" si="0"/>
        <v>0</v>
      </c>
      <c r="AX62" s="147">
        <f t="shared" si="0"/>
        <v>0</v>
      </c>
      <c r="AY62" s="147">
        <f t="shared" si="0"/>
        <v>4000000</v>
      </c>
      <c r="AZ62" s="147">
        <f t="shared" si="0"/>
        <v>6000000</v>
      </c>
      <c r="BA62" s="147">
        <f t="shared" si="0"/>
        <v>55000000</v>
      </c>
      <c r="BB62" s="147">
        <f t="shared" si="0"/>
        <v>5000000</v>
      </c>
      <c r="BC62" s="147">
        <f t="shared" si="0"/>
        <v>0</v>
      </c>
      <c r="BD62" s="147">
        <f t="shared" si="0"/>
        <v>10000000</v>
      </c>
      <c r="BE62" s="147">
        <f t="shared" si="0"/>
        <v>0</v>
      </c>
      <c r="BF62" s="147">
        <f t="shared" si="0"/>
        <v>10000000</v>
      </c>
      <c r="BG62" s="147">
        <f t="shared" si="0"/>
        <v>50000000</v>
      </c>
      <c r="BH62" s="147">
        <f t="shared" si="0"/>
        <v>0</v>
      </c>
      <c r="BI62" s="147">
        <f t="shared" si="0"/>
        <v>15000000</v>
      </c>
      <c r="BJ62" s="147">
        <f t="shared" si="0"/>
        <v>215000000</v>
      </c>
      <c r="BK62" s="147">
        <f t="shared" si="0"/>
        <v>10000000</v>
      </c>
      <c r="BL62" s="147">
        <f t="shared" si="0"/>
        <v>0</v>
      </c>
      <c r="BM62" s="147">
        <f t="shared" si="0"/>
        <v>0</v>
      </c>
      <c r="BN62" s="147">
        <f t="shared" si="0"/>
        <v>5000000</v>
      </c>
      <c r="BO62" s="147">
        <f t="shared" si="0"/>
        <v>0</v>
      </c>
      <c r="BP62" s="147">
        <f t="shared" si="0"/>
        <v>7000000</v>
      </c>
      <c r="BQ62" s="147">
        <f t="shared" si="0"/>
        <v>0</v>
      </c>
      <c r="BR62" s="147">
        <f t="shared" si="0"/>
        <v>1000000</v>
      </c>
      <c r="BS62" s="147">
        <f t="shared" si="0"/>
        <v>0</v>
      </c>
      <c r="BT62" s="147">
        <f t="shared" ref="BT62:EA62" si="1">SUM(BT5:BT61)</f>
        <v>0</v>
      </c>
      <c r="BU62" s="147">
        <f t="shared" si="1"/>
        <v>0</v>
      </c>
      <c r="BV62" s="147">
        <f t="shared" si="1"/>
        <v>0</v>
      </c>
      <c r="BW62" s="147">
        <f t="shared" si="1"/>
        <v>0</v>
      </c>
      <c r="BX62" s="147">
        <f t="shared" si="1"/>
        <v>2000000</v>
      </c>
      <c r="BY62" s="147">
        <f t="shared" si="1"/>
        <v>4500000</v>
      </c>
      <c r="BZ62" s="147">
        <f t="shared" si="1"/>
        <v>80000000</v>
      </c>
      <c r="CA62" s="147">
        <f t="shared" si="1"/>
        <v>10000000</v>
      </c>
      <c r="CB62" s="147">
        <f t="shared" si="1"/>
        <v>150000000</v>
      </c>
      <c r="CC62" s="147">
        <f t="shared" si="1"/>
        <v>1211207698.1099999</v>
      </c>
      <c r="CD62" s="147">
        <f t="shared" si="1"/>
        <v>0</v>
      </c>
      <c r="CE62" s="147">
        <f t="shared" si="1"/>
        <v>0</v>
      </c>
      <c r="CF62" s="147">
        <f t="shared" si="1"/>
        <v>5000000</v>
      </c>
      <c r="CG62" s="147">
        <f t="shared" si="1"/>
        <v>0</v>
      </c>
      <c r="CH62" s="147">
        <f t="shared" si="1"/>
        <v>0</v>
      </c>
      <c r="CI62" s="147">
        <f t="shared" si="1"/>
        <v>0</v>
      </c>
      <c r="CJ62" s="147">
        <f t="shared" si="1"/>
        <v>0</v>
      </c>
      <c r="CK62" s="147">
        <f t="shared" si="1"/>
        <v>0</v>
      </c>
      <c r="CL62" s="147">
        <f t="shared" si="1"/>
        <v>44968016</v>
      </c>
      <c r="CM62" s="147">
        <f t="shared" si="1"/>
        <v>0</v>
      </c>
      <c r="CN62" s="147">
        <f t="shared" si="1"/>
        <v>2000000000</v>
      </c>
      <c r="CO62" s="147">
        <f t="shared" si="1"/>
        <v>0</v>
      </c>
      <c r="CP62" s="147">
        <f t="shared" si="1"/>
        <v>7000000000</v>
      </c>
      <c r="CQ62" s="147">
        <f t="shared" si="1"/>
        <v>0</v>
      </c>
      <c r="CR62" s="147">
        <f t="shared" si="1"/>
        <v>0</v>
      </c>
      <c r="CS62" s="147">
        <f t="shared" si="1"/>
        <v>800000000</v>
      </c>
      <c r="CT62" s="147">
        <f t="shared" si="1"/>
        <v>0</v>
      </c>
      <c r="CU62" s="147">
        <f t="shared" si="1"/>
        <v>0</v>
      </c>
      <c r="CV62" s="147">
        <f t="shared" si="1"/>
        <v>0</v>
      </c>
      <c r="CW62" s="147">
        <f t="shared" si="1"/>
        <v>0</v>
      </c>
      <c r="CX62" s="147">
        <f t="shared" si="1"/>
        <v>0</v>
      </c>
      <c r="CY62" s="147">
        <f t="shared" si="1"/>
        <v>1300000000</v>
      </c>
      <c r="CZ62" s="147">
        <f t="shared" si="1"/>
        <v>75000000</v>
      </c>
      <c r="DA62" s="147">
        <f t="shared" si="1"/>
        <v>50000000</v>
      </c>
      <c r="DB62" s="147">
        <f t="shared" si="1"/>
        <v>450000000</v>
      </c>
      <c r="DC62" s="147">
        <f t="shared" si="1"/>
        <v>0</v>
      </c>
      <c r="DD62" s="147">
        <f t="shared" si="1"/>
        <v>0</v>
      </c>
      <c r="DE62" s="147">
        <f t="shared" si="1"/>
        <v>0</v>
      </c>
      <c r="DF62" s="147">
        <f t="shared" si="1"/>
        <v>0</v>
      </c>
      <c r="DG62" s="147">
        <f t="shared" si="1"/>
        <v>54383395</v>
      </c>
      <c r="DH62" s="147">
        <f t="shared" si="1"/>
        <v>50594616</v>
      </c>
      <c r="DI62" s="147">
        <f t="shared" si="1"/>
        <v>0</v>
      </c>
      <c r="DJ62" s="147">
        <f t="shared" si="1"/>
        <v>0</v>
      </c>
      <c r="DK62" s="147">
        <f t="shared" si="1"/>
        <v>203781398</v>
      </c>
      <c r="DL62" s="147">
        <f t="shared" si="1"/>
        <v>238590749</v>
      </c>
      <c r="DM62" s="147">
        <f t="shared" si="1"/>
        <v>50000000</v>
      </c>
      <c r="DN62" s="147">
        <f t="shared" si="1"/>
        <v>0</v>
      </c>
      <c r="DO62" s="147">
        <f t="shared" si="1"/>
        <v>50000000</v>
      </c>
      <c r="DP62" s="147">
        <f t="shared" si="1"/>
        <v>0</v>
      </c>
      <c r="DQ62" s="147">
        <f t="shared" si="1"/>
        <v>0</v>
      </c>
      <c r="DR62" s="147">
        <f t="shared" si="1"/>
        <v>0</v>
      </c>
      <c r="DS62" s="147">
        <f t="shared" si="1"/>
        <v>0</v>
      </c>
      <c r="DT62" s="147">
        <f t="shared" si="1"/>
        <v>1635000000</v>
      </c>
      <c r="DU62" s="147">
        <f t="shared" si="1"/>
        <v>0</v>
      </c>
      <c r="DV62" s="147">
        <f t="shared" si="1"/>
        <v>1090000000</v>
      </c>
      <c r="DW62" s="147">
        <f t="shared" si="1"/>
        <v>2259199999.9999995</v>
      </c>
      <c r="DX62" s="147">
        <f t="shared" si="1"/>
        <v>1369000000</v>
      </c>
      <c r="DY62" s="147">
        <f t="shared" si="1"/>
        <v>3833200000</v>
      </c>
      <c r="DZ62" s="147">
        <f t="shared" si="1"/>
        <v>1398139372.6500001</v>
      </c>
      <c r="EA62" s="148">
        <f t="shared" si="1"/>
        <v>0</v>
      </c>
    </row>
    <row r="63" spans="1:131" x14ac:dyDescent="0.3">
      <c r="A63" s="177" t="s">
        <v>476</v>
      </c>
      <c r="B63" s="177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  <c r="BI63" s="149"/>
      <c r="BJ63" s="149"/>
      <c r="BK63" s="149"/>
      <c r="BL63" s="149"/>
      <c r="BM63" s="149"/>
      <c r="BN63" s="149"/>
      <c r="BO63" s="149"/>
      <c r="BP63" s="149"/>
      <c r="BQ63" s="149"/>
      <c r="BR63" s="149"/>
      <c r="BS63" s="149"/>
      <c r="BT63" s="149"/>
      <c r="BU63" s="149"/>
      <c r="BV63" s="149"/>
      <c r="BW63" s="149"/>
      <c r="BX63" s="149"/>
      <c r="BY63" s="149"/>
      <c r="BZ63" s="149"/>
      <c r="CA63" s="149"/>
      <c r="CB63" s="149"/>
      <c r="CC63" s="149"/>
      <c r="CD63" s="149"/>
      <c r="CE63" s="149"/>
      <c r="CF63" s="149"/>
      <c r="CG63" s="149"/>
      <c r="CH63" s="149"/>
      <c r="CI63" s="149"/>
      <c r="CJ63" s="149"/>
      <c r="CK63" s="149"/>
      <c r="CL63" s="149"/>
      <c r="CM63" s="149"/>
      <c r="CN63" s="149"/>
      <c r="CO63" s="149"/>
      <c r="CP63" s="149"/>
      <c r="CQ63" s="149"/>
      <c r="CR63" s="149"/>
      <c r="CS63" s="149"/>
      <c r="CT63" s="149"/>
      <c r="CU63" s="149"/>
      <c r="CV63" s="149"/>
      <c r="CW63" s="149"/>
      <c r="CX63" s="149"/>
      <c r="CY63" s="149"/>
      <c r="CZ63" s="149"/>
      <c r="DA63" s="149"/>
      <c r="DB63" s="149"/>
      <c r="DC63" s="149"/>
      <c r="DD63" s="149"/>
      <c r="DE63" s="149"/>
      <c r="DF63" s="149"/>
      <c r="DG63" s="149"/>
      <c r="DH63" s="149"/>
      <c r="DI63" s="149"/>
      <c r="DJ63" s="149"/>
      <c r="DK63" s="149"/>
      <c r="DL63" s="149"/>
      <c r="DM63" s="149"/>
      <c r="DN63" s="149"/>
      <c r="DO63" s="149"/>
      <c r="DP63" s="149"/>
      <c r="DQ63" s="149"/>
      <c r="DR63" s="149"/>
      <c r="DS63" s="149"/>
      <c r="DT63" s="149"/>
      <c r="DU63" s="149"/>
      <c r="DV63" s="149"/>
      <c r="DW63" s="149"/>
      <c r="DX63" s="149"/>
      <c r="DY63" s="149"/>
      <c r="DZ63" s="149"/>
      <c r="EA63" s="149"/>
    </row>
    <row r="64" spans="1:131" x14ac:dyDescent="0.3">
      <c r="A64" s="177" t="s">
        <v>477</v>
      </c>
      <c r="B64" s="177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  <c r="BI64" s="149"/>
      <c r="BJ64" s="149"/>
      <c r="BK64" s="149"/>
      <c r="BL64" s="149"/>
      <c r="BM64" s="149"/>
      <c r="BN64" s="149"/>
      <c r="BO64" s="149"/>
      <c r="BP64" s="149"/>
      <c r="BQ64" s="149"/>
      <c r="BR64" s="149"/>
      <c r="BS64" s="149"/>
      <c r="BT64" s="149"/>
      <c r="BU64" s="149"/>
      <c r="BV64" s="149"/>
      <c r="BW64" s="149"/>
      <c r="BX64" s="149"/>
      <c r="BY64" s="149"/>
      <c r="BZ64" s="149"/>
      <c r="CA64" s="149"/>
      <c r="CB64" s="149"/>
      <c r="CC64" s="149"/>
      <c r="CD64" s="149"/>
      <c r="CE64" s="149"/>
      <c r="CF64" s="149"/>
      <c r="CG64" s="149"/>
      <c r="CH64" s="149"/>
      <c r="CI64" s="149"/>
      <c r="CJ64" s="149"/>
      <c r="CK64" s="149"/>
      <c r="CL64" s="149"/>
      <c r="CM64" s="149"/>
      <c r="CN64" s="149"/>
      <c r="CO64" s="149"/>
      <c r="CP64" s="149"/>
      <c r="CQ64" s="149"/>
      <c r="CR64" s="149"/>
      <c r="CS64" s="149"/>
      <c r="CT64" s="149"/>
      <c r="CU64" s="149"/>
      <c r="CV64" s="149"/>
      <c r="CW64" s="149"/>
      <c r="CX64" s="149"/>
      <c r="CY64" s="149"/>
      <c r="CZ64" s="149"/>
      <c r="DA64" s="149"/>
      <c r="DB64" s="149"/>
      <c r="DC64" s="149"/>
      <c r="DD64" s="149"/>
      <c r="DE64" s="149"/>
      <c r="DF64" s="149"/>
      <c r="DG64" s="149"/>
      <c r="DH64" s="149"/>
      <c r="DI64" s="149"/>
      <c r="DJ64" s="149"/>
      <c r="DK64" s="149"/>
      <c r="DL64" s="149"/>
      <c r="DM64" s="149"/>
      <c r="DN64" s="149"/>
      <c r="DO64" s="149"/>
      <c r="DP64" s="149"/>
      <c r="DQ64" s="149"/>
      <c r="DR64" s="149"/>
      <c r="DS64" s="149"/>
      <c r="DT64" s="149"/>
      <c r="DU64" s="149"/>
      <c r="DV64" s="149"/>
      <c r="DW64" s="149"/>
      <c r="DX64" s="149"/>
      <c r="DY64" s="149"/>
      <c r="DZ64" s="149"/>
      <c r="EA64" s="149"/>
    </row>
    <row r="65" spans="1:131" x14ac:dyDescent="0.3">
      <c r="A65" s="177" t="s">
        <v>478</v>
      </c>
      <c r="B65" s="177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  <c r="BI65" s="149"/>
      <c r="BJ65" s="149"/>
      <c r="BK65" s="149"/>
      <c r="BL65" s="149"/>
      <c r="BM65" s="149"/>
      <c r="BN65" s="149"/>
      <c r="BO65" s="149"/>
      <c r="BP65" s="149"/>
      <c r="BQ65" s="149"/>
      <c r="BR65" s="149"/>
      <c r="BS65" s="149"/>
      <c r="BT65" s="149"/>
      <c r="BU65" s="149"/>
      <c r="BV65" s="149"/>
      <c r="BW65" s="149"/>
      <c r="BX65" s="149"/>
      <c r="BY65" s="149"/>
      <c r="BZ65" s="149"/>
      <c r="CA65" s="149"/>
      <c r="CB65" s="149"/>
      <c r="CC65" s="149"/>
      <c r="CD65" s="149"/>
      <c r="CE65" s="149"/>
      <c r="CF65" s="149"/>
      <c r="CG65" s="149"/>
      <c r="CH65" s="149"/>
      <c r="CI65" s="149"/>
      <c r="CJ65" s="149"/>
      <c r="CK65" s="149"/>
      <c r="CL65" s="149"/>
      <c r="CM65" s="149"/>
      <c r="CN65" s="149"/>
      <c r="CO65" s="149"/>
      <c r="CP65" s="149"/>
      <c r="CQ65" s="149"/>
      <c r="CR65" s="149"/>
      <c r="CS65" s="149"/>
      <c r="CT65" s="149"/>
      <c r="CU65" s="149"/>
      <c r="CV65" s="149"/>
      <c r="CW65" s="149"/>
      <c r="CX65" s="149"/>
      <c r="CY65" s="149"/>
      <c r="CZ65" s="149"/>
      <c r="DA65" s="149"/>
      <c r="DB65" s="149"/>
      <c r="DC65" s="149"/>
      <c r="DD65" s="149"/>
      <c r="DE65" s="149"/>
      <c r="DF65" s="149"/>
      <c r="DG65" s="149"/>
      <c r="DH65" s="149"/>
      <c r="DI65" s="149"/>
      <c r="DJ65" s="149"/>
      <c r="DK65" s="149"/>
      <c r="DL65" s="149"/>
      <c r="DM65" s="149"/>
      <c r="DN65" s="149"/>
      <c r="DO65" s="149"/>
      <c r="DP65" s="149"/>
      <c r="DQ65" s="149"/>
      <c r="DR65" s="149"/>
      <c r="DS65" s="149"/>
      <c r="DT65" s="149"/>
      <c r="DU65" s="149"/>
      <c r="DV65" s="149"/>
      <c r="DW65" s="149"/>
      <c r="DX65" s="149"/>
      <c r="DY65" s="149"/>
      <c r="DZ65" s="149"/>
      <c r="EA65" s="149"/>
    </row>
  </sheetData>
  <mergeCells count="1019">
    <mergeCell ref="G3:DZ3"/>
    <mergeCell ref="B3:F3"/>
    <mergeCell ref="B2:DZ2"/>
    <mergeCell ref="A2:A3"/>
    <mergeCell ref="A62:F62"/>
    <mergeCell ref="A63:B63"/>
    <mergeCell ref="A64:B64"/>
    <mergeCell ref="A65:B65"/>
    <mergeCell ref="E59:E61"/>
    <mergeCell ref="E10:E12"/>
    <mergeCell ref="F10:F12"/>
    <mergeCell ref="E24:E25"/>
    <mergeCell ref="F24:F25"/>
    <mergeCell ref="E29:E30"/>
    <mergeCell ref="F29:F30"/>
    <mergeCell ref="E35:E36"/>
    <mergeCell ref="F35:F36"/>
    <mergeCell ref="E44:E45"/>
    <mergeCell ref="F44:F45"/>
    <mergeCell ref="E50:E53"/>
    <mergeCell ref="F50:F53"/>
    <mergeCell ref="F59:F61"/>
    <mergeCell ref="C56:C58"/>
    <mergeCell ref="C59:C61"/>
    <mergeCell ref="D7:D8"/>
    <mergeCell ref="D10:D12"/>
    <mergeCell ref="D13:D14"/>
    <mergeCell ref="D15:D16"/>
    <mergeCell ref="D18:D20"/>
    <mergeCell ref="D23:D25"/>
    <mergeCell ref="D29:D30"/>
    <mergeCell ref="D32:D33"/>
    <mergeCell ref="D38:D39"/>
    <mergeCell ref="D44:D45"/>
    <mergeCell ref="D50:D53"/>
    <mergeCell ref="D56:D58"/>
    <mergeCell ref="D59:D61"/>
    <mergeCell ref="A56:A61"/>
    <mergeCell ref="B7:B8"/>
    <mergeCell ref="C7:C8"/>
    <mergeCell ref="B13:B14"/>
    <mergeCell ref="C10:C12"/>
    <mergeCell ref="C13:C14"/>
    <mergeCell ref="C15:C16"/>
    <mergeCell ref="C18:C20"/>
    <mergeCell ref="C23:C25"/>
    <mergeCell ref="B18:B19"/>
    <mergeCell ref="B23:B24"/>
    <mergeCell ref="B29:B31"/>
    <mergeCell ref="B33:B37"/>
    <mergeCell ref="B39:B40"/>
    <mergeCell ref="B42:B47"/>
    <mergeCell ref="B50:B55"/>
    <mergeCell ref="B56:B57"/>
    <mergeCell ref="B59:B61"/>
    <mergeCell ref="G7:G12"/>
    <mergeCell ref="H7:H12"/>
    <mergeCell ref="I7:I12"/>
    <mergeCell ref="J7:J12"/>
    <mergeCell ref="K7:K12"/>
    <mergeCell ref="L7:L12"/>
    <mergeCell ref="A5:A21"/>
    <mergeCell ref="A22:A28"/>
    <mergeCell ref="A29:A55"/>
    <mergeCell ref="C29:C30"/>
    <mergeCell ref="C32:C33"/>
    <mergeCell ref="C35:C36"/>
    <mergeCell ref="C38:C39"/>
    <mergeCell ref="C50:C53"/>
    <mergeCell ref="S7:S12"/>
    <mergeCell ref="T7:T12"/>
    <mergeCell ref="R13:R14"/>
    <mergeCell ref="S13:S14"/>
    <mergeCell ref="T13:T14"/>
    <mergeCell ref="S23:S24"/>
    <mergeCell ref="T23:T24"/>
    <mergeCell ref="N39:N40"/>
    <mergeCell ref="O39:O40"/>
    <mergeCell ref="P39:P40"/>
    <mergeCell ref="Q39:Q40"/>
    <mergeCell ref="M42:M47"/>
    <mergeCell ref="N42:N47"/>
    <mergeCell ref="O42:O47"/>
    <mergeCell ref="P42:P47"/>
    <mergeCell ref="Q42:Q47"/>
    <mergeCell ref="R42:R47"/>
    <mergeCell ref="D35:D36"/>
    <mergeCell ref="U7:U12"/>
    <mergeCell ref="V7:V12"/>
    <mergeCell ref="W7:W12"/>
    <mergeCell ref="X7:X12"/>
    <mergeCell ref="M7:M12"/>
    <mergeCell ref="N7:N12"/>
    <mergeCell ref="O7:O12"/>
    <mergeCell ref="P7:P12"/>
    <mergeCell ref="Q7:Q12"/>
    <mergeCell ref="R7:R12"/>
    <mergeCell ref="AE7:AE12"/>
    <mergeCell ref="AF7:AF12"/>
    <mergeCell ref="AG7:AG12"/>
    <mergeCell ref="AH7:AH12"/>
    <mergeCell ref="AI7:AI12"/>
    <mergeCell ref="AJ7:AJ12"/>
    <mergeCell ref="Y7:Y12"/>
    <mergeCell ref="Z7:Z12"/>
    <mergeCell ref="AA7:AA12"/>
    <mergeCell ref="AB7:AB12"/>
    <mergeCell ref="AC7:AC12"/>
    <mergeCell ref="AD7:AD12"/>
    <mergeCell ref="AQ7:AQ12"/>
    <mergeCell ref="AR7:AR12"/>
    <mergeCell ref="AS7:AS12"/>
    <mergeCell ref="AT7:AT12"/>
    <mergeCell ref="AU7:AU12"/>
    <mergeCell ref="AV7:AV12"/>
    <mergeCell ref="AK7:AK12"/>
    <mergeCell ref="AL7:AL12"/>
    <mergeCell ref="AM7:AM12"/>
    <mergeCell ref="AN7:AN12"/>
    <mergeCell ref="AO7:AO12"/>
    <mergeCell ref="AP7:AP12"/>
    <mergeCell ref="BC7:BC12"/>
    <mergeCell ref="BD7:BD12"/>
    <mergeCell ref="BE7:BE12"/>
    <mergeCell ref="BF7:BF12"/>
    <mergeCell ref="BG7:BG12"/>
    <mergeCell ref="BH7:BH12"/>
    <mergeCell ref="AW7:AW12"/>
    <mergeCell ref="AX7:AX12"/>
    <mergeCell ref="AY7:AY12"/>
    <mergeCell ref="AZ7:AZ12"/>
    <mergeCell ref="BA7:BA12"/>
    <mergeCell ref="BB7:BB12"/>
    <mergeCell ref="BO7:BO12"/>
    <mergeCell ref="BP7:BP12"/>
    <mergeCell ref="BQ7:BQ12"/>
    <mergeCell ref="BR7:BR12"/>
    <mergeCell ref="BS7:BS12"/>
    <mergeCell ref="BT7:BT12"/>
    <mergeCell ref="BI7:BI12"/>
    <mergeCell ref="BJ7:BJ12"/>
    <mergeCell ref="BK7:BK12"/>
    <mergeCell ref="BL7:BL12"/>
    <mergeCell ref="BM7:BM12"/>
    <mergeCell ref="BN7:BN12"/>
    <mergeCell ref="CA7:CA12"/>
    <mergeCell ref="CB7:CB12"/>
    <mergeCell ref="CC7:CC12"/>
    <mergeCell ref="CD7:CD12"/>
    <mergeCell ref="CE7:CE12"/>
    <mergeCell ref="CF7:CF12"/>
    <mergeCell ref="BU7:BU12"/>
    <mergeCell ref="BV7:BV12"/>
    <mergeCell ref="BW7:BW12"/>
    <mergeCell ref="BX7:BX12"/>
    <mergeCell ref="BY7:BY12"/>
    <mergeCell ref="BZ7:BZ12"/>
    <mergeCell ref="CM7:CM12"/>
    <mergeCell ref="CN7:CN12"/>
    <mergeCell ref="CO7:CO12"/>
    <mergeCell ref="CP7:CP12"/>
    <mergeCell ref="CQ7:CQ12"/>
    <mergeCell ref="CR7:CR12"/>
    <mergeCell ref="CG7:CG12"/>
    <mergeCell ref="CH7:CH12"/>
    <mergeCell ref="CI7:CI12"/>
    <mergeCell ref="CJ7:CJ12"/>
    <mergeCell ref="CK7:CK12"/>
    <mergeCell ref="CL7:CL12"/>
    <mergeCell ref="CY7:CY12"/>
    <mergeCell ref="CZ7:CZ12"/>
    <mergeCell ref="DA7:DA12"/>
    <mergeCell ref="DB7:DB12"/>
    <mergeCell ref="DC7:DC12"/>
    <mergeCell ref="DD7:DD12"/>
    <mergeCell ref="CS7:CS12"/>
    <mergeCell ref="CT7:CT12"/>
    <mergeCell ref="CU7:CU12"/>
    <mergeCell ref="CV7:CV12"/>
    <mergeCell ref="CW7:CW12"/>
    <mergeCell ref="CX7:CX12"/>
    <mergeCell ref="DK7:DK12"/>
    <mergeCell ref="DL7:DL12"/>
    <mergeCell ref="DM7:DM12"/>
    <mergeCell ref="DN7:DN12"/>
    <mergeCell ref="DO7:DO12"/>
    <mergeCell ref="DP7:DP12"/>
    <mergeCell ref="DE7:DE12"/>
    <mergeCell ref="DF7:DF12"/>
    <mergeCell ref="DG7:DG12"/>
    <mergeCell ref="DH7:DH12"/>
    <mergeCell ref="DI7:DI12"/>
    <mergeCell ref="DJ7:DJ12"/>
    <mergeCell ref="DW7:DW12"/>
    <mergeCell ref="DX7:DX12"/>
    <mergeCell ref="DY7:DY12"/>
    <mergeCell ref="DZ7:DZ12"/>
    <mergeCell ref="EA7:EA12"/>
    <mergeCell ref="EB7:EB12"/>
    <mergeCell ref="DQ7:DQ12"/>
    <mergeCell ref="DR7:DR12"/>
    <mergeCell ref="DS7:DS12"/>
    <mergeCell ref="DT7:DT12"/>
    <mergeCell ref="DU7:DU12"/>
    <mergeCell ref="DV7:DV12"/>
    <mergeCell ref="EK7:EK12"/>
    <mergeCell ref="EL7:EL12"/>
    <mergeCell ref="EM7:EM12"/>
    <mergeCell ref="EN7:EN12"/>
    <mergeCell ref="EC7:EC12"/>
    <mergeCell ref="ED7:ED12"/>
    <mergeCell ref="EE7:EE12"/>
    <mergeCell ref="EF7:EF12"/>
    <mergeCell ref="EG7:EG12"/>
    <mergeCell ref="EH7:EH12"/>
    <mergeCell ref="FV7:FV12"/>
    <mergeCell ref="FW7:FW12"/>
    <mergeCell ref="G13:G14"/>
    <mergeCell ref="H13:H14"/>
    <mergeCell ref="I13:I14"/>
    <mergeCell ref="J13:J14"/>
    <mergeCell ref="K13:K14"/>
    <mergeCell ref="FM7:FM12"/>
    <mergeCell ref="FN7:FN12"/>
    <mergeCell ref="FO7:FO12"/>
    <mergeCell ref="FP7:FP12"/>
    <mergeCell ref="FQ7:FQ12"/>
    <mergeCell ref="FR7:FR12"/>
    <mergeCell ref="FG7:FG12"/>
    <mergeCell ref="FH7:FH12"/>
    <mergeCell ref="FI7:FI12"/>
    <mergeCell ref="FJ7:FJ12"/>
    <mergeCell ref="FK7:FK12"/>
    <mergeCell ref="FL7:FL12"/>
    <mergeCell ref="FA7:FA12"/>
    <mergeCell ref="FB7:FB12"/>
    <mergeCell ref="FC7:FC12"/>
    <mergeCell ref="FD7:FD12"/>
    <mergeCell ref="FE7:FE12"/>
    <mergeCell ref="L13:L14"/>
    <mergeCell ref="M13:M14"/>
    <mergeCell ref="N13:N14"/>
    <mergeCell ref="O13:O14"/>
    <mergeCell ref="P13:P14"/>
    <mergeCell ref="Q13:Q14"/>
    <mergeCell ref="FS7:FS12"/>
    <mergeCell ref="FT7:FT12"/>
    <mergeCell ref="FU7:FU12"/>
    <mergeCell ref="FF7:FF12"/>
    <mergeCell ref="EU7:EU12"/>
    <mergeCell ref="EV7:EV12"/>
    <mergeCell ref="EW7:EW12"/>
    <mergeCell ref="EX7:EX12"/>
    <mergeCell ref="EY7:EY12"/>
    <mergeCell ref="EZ7:EZ12"/>
    <mergeCell ref="EO7:EO12"/>
    <mergeCell ref="EP7:EP12"/>
    <mergeCell ref="EQ7:EQ12"/>
    <mergeCell ref="ER7:ER12"/>
    <mergeCell ref="ES7:ES12"/>
    <mergeCell ref="ET7:ET12"/>
    <mergeCell ref="EI7:EI12"/>
    <mergeCell ref="EJ7:EJ12"/>
    <mergeCell ref="X13:X14"/>
    <mergeCell ref="Y13:Y14"/>
    <mergeCell ref="Z13:Z14"/>
    <mergeCell ref="AA13:AA14"/>
    <mergeCell ref="AB13:AB14"/>
    <mergeCell ref="AC13:AC14"/>
    <mergeCell ref="AY13:AY14"/>
    <mergeCell ref="AZ13:AZ14"/>
    <mergeCell ref="BA13:BA14"/>
    <mergeCell ref="BH13:BH14"/>
    <mergeCell ref="BI13:BI14"/>
    <mergeCell ref="BJ13:BJ14"/>
    <mergeCell ref="BK13:BK14"/>
    <mergeCell ref="BL13:BL14"/>
    <mergeCell ref="BM13:BM14"/>
    <mergeCell ref="BB13:BB14"/>
    <mergeCell ref="U13:U14"/>
    <mergeCell ref="V13:V14"/>
    <mergeCell ref="W13:W14"/>
    <mergeCell ref="AJ13:AJ14"/>
    <mergeCell ref="AK13:AK14"/>
    <mergeCell ref="AM13:AM14"/>
    <mergeCell ref="AN13:AN14"/>
    <mergeCell ref="AO13:AO14"/>
    <mergeCell ref="AD13:AD14"/>
    <mergeCell ref="AE13:AE14"/>
    <mergeCell ref="AF13:AF14"/>
    <mergeCell ref="AG13:AG14"/>
    <mergeCell ref="AH13:AH14"/>
    <mergeCell ref="AI13:AI14"/>
    <mergeCell ref="AV13:AV14"/>
    <mergeCell ref="AW13:AW14"/>
    <mergeCell ref="AX13:AX14"/>
    <mergeCell ref="AP13:AP14"/>
    <mergeCell ref="AQ13:AQ14"/>
    <mergeCell ref="AR13:AR14"/>
    <mergeCell ref="AS13:AS14"/>
    <mergeCell ref="AT13:AT14"/>
    <mergeCell ref="AU13:AU14"/>
    <mergeCell ref="BC13:BC14"/>
    <mergeCell ref="BD13:BD14"/>
    <mergeCell ref="BE13:BE14"/>
    <mergeCell ref="BF13:BF14"/>
    <mergeCell ref="BG13:BG14"/>
    <mergeCell ref="BT13:BT14"/>
    <mergeCell ref="BU13:BU14"/>
    <mergeCell ref="BV13:BV14"/>
    <mergeCell ref="BW13:BW14"/>
    <mergeCell ref="BX13:BX14"/>
    <mergeCell ref="BY13:BY14"/>
    <mergeCell ref="BN13:BN14"/>
    <mergeCell ref="BO13:BO14"/>
    <mergeCell ref="BP13:BP14"/>
    <mergeCell ref="BQ13:BQ14"/>
    <mergeCell ref="BR13:BR14"/>
    <mergeCell ref="BS13:BS14"/>
    <mergeCell ref="CF13:CF14"/>
    <mergeCell ref="CG13:CG14"/>
    <mergeCell ref="CH13:CH14"/>
    <mergeCell ref="CI13:CI14"/>
    <mergeCell ref="CJ13:CJ14"/>
    <mergeCell ref="CK13:CK14"/>
    <mergeCell ref="BZ13:BZ14"/>
    <mergeCell ref="CA13:CA14"/>
    <mergeCell ref="CB13:CB14"/>
    <mergeCell ref="CC13:CC14"/>
    <mergeCell ref="CD13:CD14"/>
    <mergeCell ref="CE13:CE14"/>
    <mergeCell ref="CU13:CU14"/>
    <mergeCell ref="CV13:CV14"/>
    <mergeCell ref="CW13:CW14"/>
    <mergeCell ref="CL13:CL14"/>
    <mergeCell ref="CM13:CM14"/>
    <mergeCell ref="CN13:CN14"/>
    <mergeCell ref="CO13:CO14"/>
    <mergeCell ref="CP13:CP14"/>
    <mergeCell ref="CQ13:CQ14"/>
    <mergeCell ref="DZ13:DZ14"/>
    <mergeCell ref="EA13:EA14"/>
    <mergeCell ref="DP13:DP14"/>
    <mergeCell ref="DQ13:DQ14"/>
    <mergeCell ref="DR13:DR14"/>
    <mergeCell ref="DS13:DS14"/>
    <mergeCell ref="DT13:DT14"/>
    <mergeCell ref="DU13:DU14"/>
    <mergeCell ref="DJ13:DJ14"/>
    <mergeCell ref="DK13:DK14"/>
    <mergeCell ref="DL13:DL14"/>
    <mergeCell ref="DM13:DM14"/>
    <mergeCell ref="DN13:DN14"/>
    <mergeCell ref="DO13:DO14"/>
    <mergeCell ref="DB18:DB19"/>
    <mergeCell ref="I18:I19"/>
    <mergeCell ref="J18:J19"/>
    <mergeCell ref="K18:K19"/>
    <mergeCell ref="L18:L19"/>
    <mergeCell ref="DV13:DV14"/>
    <mergeCell ref="DW13:DW14"/>
    <mergeCell ref="DX13:DX14"/>
    <mergeCell ref="DY13:DY14"/>
    <mergeCell ref="DD13:DD14"/>
    <mergeCell ref="DE13:DE14"/>
    <mergeCell ref="DF13:DF14"/>
    <mergeCell ref="DG13:DG14"/>
    <mergeCell ref="DH13:DH14"/>
    <mergeCell ref="DI13:DI14"/>
    <mergeCell ref="CX13:CX14"/>
    <mergeCell ref="CY13:CY14"/>
    <mergeCell ref="CZ13:CZ14"/>
    <mergeCell ref="DA13:DA14"/>
    <mergeCell ref="DB13:DB14"/>
    <mergeCell ref="DC13:DC14"/>
    <mergeCell ref="CR13:CR14"/>
    <mergeCell ref="CS13:CS14"/>
    <mergeCell ref="CT13:CT14"/>
    <mergeCell ref="M18:M19"/>
    <mergeCell ref="N18:N19"/>
    <mergeCell ref="O18:O19"/>
    <mergeCell ref="P18:P19"/>
    <mergeCell ref="Q18:Q19"/>
    <mergeCell ref="R18:R19"/>
    <mergeCell ref="G18:G19"/>
    <mergeCell ref="H18:H19"/>
    <mergeCell ref="S18:S19"/>
    <mergeCell ref="Z18:Z19"/>
    <mergeCell ref="AA18:AA19"/>
    <mergeCell ref="AB18:AB19"/>
    <mergeCell ref="AC18:AC19"/>
    <mergeCell ref="AD18:AD19"/>
    <mergeCell ref="AE18:AE19"/>
    <mergeCell ref="T18:T19"/>
    <mergeCell ref="U18:U19"/>
    <mergeCell ref="V18:V19"/>
    <mergeCell ref="W18:W19"/>
    <mergeCell ref="X18:X19"/>
    <mergeCell ref="Y18:Y19"/>
    <mergeCell ref="AL18:AL19"/>
    <mergeCell ref="AM18:AM19"/>
    <mergeCell ref="AN18:AN19"/>
    <mergeCell ref="AP18:AP19"/>
    <mergeCell ref="AQ18:AQ19"/>
    <mergeCell ref="AR18:AR19"/>
    <mergeCell ref="AF18:AF19"/>
    <mergeCell ref="AG18:AG19"/>
    <mergeCell ref="AH18:AH19"/>
    <mergeCell ref="AI18:AI19"/>
    <mergeCell ref="AJ18:AJ19"/>
    <mergeCell ref="AK18:AK19"/>
    <mergeCell ref="AO18:AO19"/>
    <mergeCell ref="AY18:AY19"/>
    <mergeCell ref="AZ18:AZ19"/>
    <mergeCell ref="BA18:BA19"/>
    <mergeCell ref="BB18:BB19"/>
    <mergeCell ref="BC18:BC19"/>
    <mergeCell ref="BD18:BD19"/>
    <mergeCell ref="AS18:AS19"/>
    <mergeCell ref="AT18:AT19"/>
    <mergeCell ref="AU18:AU19"/>
    <mergeCell ref="AV18:AV19"/>
    <mergeCell ref="AW18:AW19"/>
    <mergeCell ref="AX18:AX19"/>
    <mergeCell ref="BL18:BL19"/>
    <mergeCell ref="BM18:BM19"/>
    <mergeCell ref="BN18:BN19"/>
    <mergeCell ref="BO18:BO19"/>
    <mergeCell ref="BP18:BP19"/>
    <mergeCell ref="BQ18:BQ19"/>
    <mergeCell ref="BE18:BE19"/>
    <mergeCell ref="BF18:BF19"/>
    <mergeCell ref="BG18:BG19"/>
    <mergeCell ref="BH18:BH19"/>
    <mergeCell ref="BJ18:BJ19"/>
    <mergeCell ref="BK18:BK19"/>
    <mergeCell ref="BI18:BI19"/>
    <mergeCell ref="BX18:BX19"/>
    <mergeCell ref="BY18:BY19"/>
    <mergeCell ref="BZ18:BZ19"/>
    <mergeCell ref="CA18:CA19"/>
    <mergeCell ref="CB18:CB19"/>
    <mergeCell ref="CC18:CC19"/>
    <mergeCell ref="BR18:BR19"/>
    <mergeCell ref="BS18:BS19"/>
    <mergeCell ref="BT18:BT19"/>
    <mergeCell ref="BU18:BU19"/>
    <mergeCell ref="BV18:BV19"/>
    <mergeCell ref="BW18:BW19"/>
    <mergeCell ref="CJ18:CJ19"/>
    <mergeCell ref="CK18:CK19"/>
    <mergeCell ref="CL18:CL19"/>
    <mergeCell ref="CM18:CM19"/>
    <mergeCell ref="CN18:CN19"/>
    <mergeCell ref="CO18:CO19"/>
    <mergeCell ref="CD18:CD19"/>
    <mergeCell ref="CE18:CE19"/>
    <mergeCell ref="CF18:CF19"/>
    <mergeCell ref="CG18:CG19"/>
    <mergeCell ref="CH18:CH19"/>
    <mergeCell ref="CI18:CI19"/>
    <mergeCell ref="CV18:CV19"/>
    <mergeCell ref="CW18:CW19"/>
    <mergeCell ref="CX18:CX19"/>
    <mergeCell ref="CY18:CY19"/>
    <mergeCell ref="CZ18:CZ19"/>
    <mergeCell ref="DA18:DA19"/>
    <mergeCell ref="CP18:CP19"/>
    <mergeCell ref="CQ18:CQ19"/>
    <mergeCell ref="CR18:CR19"/>
    <mergeCell ref="CS18:CS19"/>
    <mergeCell ref="CT18:CT19"/>
    <mergeCell ref="CU18:CU19"/>
    <mergeCell ref="DI18:DI19"/>
    <mergeCell ref="DJ18:DJ19"/>
    <mergeCell ref="DK18:DK19"/>
    <mergeCell ref="DL18:DL19"/>
    <mergeCell ref="DM18:DM19"/>
    <mergeCell ref="DN18:DN19"/>
    <mergeCell ref="DC18:DC19"/>
    <mergeCell ref="DD18:DD19"/>
    <mergeCell ref="DE18:DE19"/>
    <mergeCell ref="DF18:DF19"/>
    <mergeCell ref="DG18:DG19"/>
    <mergeCell ref="DH18:DH19"/>
    <mergeCell ref="DW18:DW19"/>
    <mergeCell ref="DX18:DX19"/>
    <mergeCell ref="DY18:DY19"/>
    <mergeCell ref="DZ18:DZ19"/>
    <mergeCell ref="DO18:DO19"/>
    <mergeCell ref="DP18:DP19"/>
    <mergeCell ref="DQ18:DQ19"/>
    <mergeCell ref="DR18:DR19"/>
    <mergeCell ref="DS18:DS19"/>
    <mergeCell ref="DT18:DT19"/>
    <mergeCell ref="FH18:FH19"/>
    <mergeCell ref="G23:G24"/>
    <mergeCell ref="H23:H24"/>
    <mergeCell ref="I23:I24"/>
    <mergeCell ref="J23:J24"/>
    <mergeCell ref="K23:K24"/>
    <mergeCell ref="L23:L24"/>
    <mergeCell ref="EY18:EY19"/>
    <mergeCell ref="EZ18:EZ19"/>
    <mergeCell ref="FA18:FA19"/>
    <mergeCell ref="FB18:FB19"/>
    <mergeCell ref="FC18:FC19"/>
    <mergeCell ref="FD18:FD19"/>
    <mergeCell ref="ES18:ES19"/>
    <mergeCell ref="ET18:ET19"/>
    <mergeCell ref="EU18:EU19"/>
    <mergeCell ref="EV18:EV19"/>
    <mergeCell ref="EW18:EW19"/>
    <mergeCell ref="EX18:EX19"/>
    <mergeCell ref="EM18:EM19"/>
    <mergeCell ref="EN18:EN19"/>
    <mergeCell ref="EO18:EO19"/>
    <mergeCell ref="EP18:EP19"/>
    <mergeCell ref="EQ18:EQ19"/>
    <mergeCell ref="M23:M24"/>
    <mergeCell ref="N23:N24"/>
    <mergeCell ref="O23:O24"/>
    <mergeCell ref="P23:P24"/>
    <mergeCell ref="Q23:Q24"/>
    <mergeCell ref="R23:R24"/>
    <mergeCell ref="FE18:FE19"/>
    <mergeCell ref="FF18:FF19"/>
    <mergeCell ref="FG18:FG19"/>
    <mergeCell ref="ER18:ER19"/>
    <mergeCell ref="EG18:EG19"/>
    <mergeCell ref="EH18:EH19"/>
    <mergeCell ref="EI18:EI19"/>
    <mergeCell ref="EJ18:EJ19"/>
    <mergeCell ref="EK18:EK19"/>
    <mergeCell ref="EL18:EL19"/>
    <mergeCell ref="EA18:EA19"/>
    <mergeCell ref="EB18:EB19"/>
    <mergeCell ref="EC18:EC19"/>
    <mergeCell ref="ED18:ED19"/>
    <mergeCell ref="EE18:EE19"/>
    <mergeCell ref="EF18:EF19"/>
    <mergeCell ref="DU18:DU19"/>
    <mergeCell ref="DV18:DV19"/>
    <mergeCell ref="Y23:Y24"/>
    <mergeCell ref="Z23:Z24"/>
    <mergeCell ref="AA23:AA24"/>
    <mergeCell ref="AB23:AB24"/>
    <mergeCell ref="AC23:AC24"/>
    <mergeCell ref="AD23:AD24"/>
    <mergeCell ref="AX23:AX24"/>
    <mergeCell ref="AY23:AY24"/>
    <mergeCell ref="AZ23:AZ24"/>
    <mergeCell ref="BA23:BA24"/>
    <mergeCell ref="BB23:BB24"/>
    <mergeCell ref="BI23:BI24"/>
    <mergeCell ref="BJ23:BJ24"/>
    <mergeCell ref="BK23:BK24"/>
    <mergeCell ref="BL23:BL24"/>
    <mergeCell ref="BM23:BM24"/>
    <mergeCell ref="U23:U24"/>
    <mergeCell ref="V23:V24"/>
    <mergeCell ref="W23:W24"/>
    <mergeCell ref="X23:X24"/>
    <mergeCell ref="AK23:AK24"/>
    <mergeCell ref="AL23:AL24"/>
    <mergeCell ref="AM23:AM24"/>
    <mergeCell ref="AN23:AN24"/>
    <mergeCell ref="AO23:AO24"/>
    <mergeCell ref="AP23:AP24"/>
    <mergeCell ref="AE23:AE24"/>
    <mergeCell ref="AF23:AF24"/>
    <mergeCell ref="AG23:AG24"/>
    <mergeCell ref="AH23:AH24"/>
    <mergeCell ref="AI23:AI24"/>
    <mergeCell ref="AJ23:AJ24"/>
    <mergeCell ref="AW23:AW24"/>
    <mergeCell ref="AQ23:AQ24"/>
    <mergeCell ref="AR23:AR24"/>
    <mergeCell ref="AS23:AS24"/>
    <mergeCell ref="AT23:AT24"/>
    <mergeCell ref="AU23:AU24"/>
    <mergeCell ref="AV23:AV24"/>
    <mergeCell ref="BN23:BN24"/>
    <mergeCell ref="BC23:BC24"/>
    <mergeCell ref="BD23:BD24"/>
    <mergeCell ref="BE23:BE24"/>
    <mergeCell ref="BF23:BF24"/>
    <mergeCell ref="BG23:BG24"/>
    <mergeCell ref="BH23:BH24"/>
    <mergeCell ref="BU23:BU24"/>
    <mergeCell ref="BV23:BV24"/>
    <mergeCell ref="BW23:BW24"/>
    <mergeCell ref="BX23:BX24"/>
    <mergeCell ref="BY23:BY24"/>
    <mergeCell ref="BZ23:BZ24"/>
    <mergeCell ref="BO23:BO24"/>
    <mergeCell ref="BP23:BP24"/>
    <mergeCell ref="BQ23:BQ24"/>
    <mergeCell ref="BR23:BR24"/>
    <mergeCell ref="BS23:BS24"/>
    <mergeCell ref="BT23:BT24"/>
    <mergeCell ref="CG23:CG24"/>
    <mergeCell ref="CH23:CH24"/>
    <mergeCell ref="CI23:CI24"/>
    <mergeCell ref="CJ23:CJ24"/>
    <mergeCell ref="CK23:CK24"/>
    <mergeCell ref="CL23:CL24"/>
    <mergeCell ref="CA23:CA24"/>
    <mergeCell ref="CB23:CB24"/>
    <mergeCell ref="CC23:CC24"/>
    <mergeCell ref="CD23:CD24"/>
    <mergeCell ref="CE23:CE24"/>
    <mergeCell ref="CF23:CF24"/>
    <mergeCell ref="CS23:CS24"/>
    <mergeCell ref="CT23:CT24"/>
    <mergeCell ref="CU23:CU24"/>
    <mergeCell ref="CV23:CV24"/>
    <mergeCell ref="CW23:CW24"/>
    <mergeCell ref="CX23:CX24"/>
    <mergeCell ref="CM23:CM24"/>
    <mergeCell ref="CN23:CN24"/>
    <mergeCell ref="CO23:CO24"/>
    <mergeCell ref="CP23:CP24"/>
    <mergeCell ref="CQ23:CQ24"/>
    <mergeCell ref="CR23:CR24"/>
    <mergeCell ref="DG23:DG24"/>
    <mergeCell ref="DH23:DH24"/>
    <mergeCell ref="DI23:DI24"/>
    <mergeCell ref="DJ23:DJ24"/>
    <mergeCell ref="CY23:CY24"/>
    <mergeCell ref="CZ23:CZ24"/>
    <mergeCell ref="DA23:DA24"/>
    <mergeCell ref="DB23:DB24"/>
    <mergeCell ref="DC23:DC24"/>
    <mergeCell ref="DD23:DD24"/>
    <mergeCell ref="DW23:DW24"/>
    <mergeCell ref="DX23:DX24"/>
    <mergeCell ref="DY23:DY24"/>
    <mergeCell ref="DZ23:DZ24"/>
    <mergeCell ref="EA23:EA24"/>
    <mergeCell ref="G39:G40"/>
    <mergeCell ref="H39:H40"/>
    <mergeCell ref="I39:I40"/>
    <mergeCell ref="J39:J40"/>
    <mergeCell ref="K39:K40"/>
    <mergeCell ref="DQ23:DQ24"/>
    <mergeCell ref="DR23:DR24"/>
    <mergeCell ref="DS23:DS24"/>
    <mergeCell ref="DT23:DT24"/>
    <mergeCell ref="DU23:DU24"/>
    <mergeCell ref="DV23:DV24"/>
    <mergeCell ref="DK23:DK24"/>
    <mergeCell ref="DL23:DL24"/>
    <mergeCell ref="DM23:DM24"/>
    <mergeCell ref="DN23:DN24"/>
    <mergeCell ref="DO23:DO24"/>
    <mergeCell ref="DP23:DP24"/>
    <mergeCell ref="DE23:DE24"/>
    <mergeCell ref="DF23:DF24"/>
    <mergeCell ref="R39:R40"/>
    <mergeCell ref="S39:S40"/>
    <mergeCell ref="T39:T40"/>
    <mergeCell ref="U39:U40"/>
    <mergeCell ref="V39:V40"/>
    <mergeCell ref="W39:W40"/>
    <mergeCell ref="L39:L40"/>
    <mergeCell ref="M39:M40"/>
    <mergeCell ref="AD39:AD40"/>
    <mergeCell ref="AE39:AE40"/>
    <mergeCell ref="AF39:AF40"/>
    <mergeCell ref="AG39:AG40"/>
    <mergeCell ref="AH39:AH40"/>
    <mergeCell ref="AI39:AI40"/>
    <mergeCell ref="X39:X40"/>
    <mergeCell ref="Y39:Y40"/>
    <mergeCell ref="Z39:Z40"/>
    <mergeCell ref="AA39:AA40"/>
    <mergeCell ref="AB39:AB40"/>
    <mergeCell ref="AC39:AC40"/>
    <mergeCell ref="AP39:AP40"/>
    <mergeCell ref="AQ39:AQ40"/>
    <mergeCell ref="AR39:AR40"/>
    <mergeCell ref="AS39:AS40"/>
    <mergeCell ref="AT39:AT40"/>
    <mergeCell ref="AU39:AU40"/>
    <mergeCell ref="AJ39:AJ40"/>
    <mergeCell ref="AK39:AK40"/>
    <mergeCell ref="AL39:AL40"/>
    <mergeCell ref="AM39:AM40"/>
    <mergeCell ref="AN39:AN40"/>
    <mergeCell ref="AO39:AO40"/>
    <mergeCell ref="BB39:BB40"/>
    <mergeCell ref="BC39:BC40"/>
    <mergeCell ref="BD39:BD40"/>
    <mergeCell ref="BE39:BE40"/>
    <mergeCell ref="BF39:BF40"/>
    <mergeCell ref="BG39:BG40"/>
    <mergeCell ref="AV39:AV40"/>
    <mergeCell ref="AW39:AW40"/>
    <mergeCell ref="AX39:AX40"/>
    <mergeCell ref="AY39:AY40"/>
    <mergeCell ref="AZ39:AZ40"/>
    <mergeCell ref="BA39:BA40"/>
    <mergeCell ref="BN39:BN40"/>
    <mergeCell ref="BO39:BO40"/>
    <mergeCell ref="BP39:BP40"/>
    <mergeCell ref="BQ39:BQ40"/>
    <mergeCell ref="BR39:BR40"/>
    <mergeCell ref="BS39:BS40"/>
    <mergeCell ref="BH39:BH40"/>
    <mergeCell ref="BI39:BI40"/>
    <mergeCell ref="BJ39:BJ40"/>
    <mergeCell ref="BK39:BK40"/>
    <mergeCell ref="BL39:BL40"/>
    <mergeCell ref="BM39:BM40"/>
    <mergeCell ref="BZ39:BZ40"/>
    <mergeCell ref="CA39:CA40"/>
    <mergeCell ref="CB39:CB40"/>
    <mergeCell ref="CC39:CC40"/>
    <mergeCell ref="CD39:CD40"/>
    <mergeCell ref="CE39:CE40"/>
    <mergeCell ref="BT39:BT40"/>
    <mergeCell ref="BU39:BU40"/>
    <mergeCell ref="BV39:BV40"/>
    <mergeCell ref="BW39:BW40"/>
    <mergeCell ref="BX39:BX40"/>
    <mergeCell ref="BY39:BY40"/>
    <mergeCell ref="CL39:CL40"/>
    <mergeCell ref="CM39:CM40"/>
    <mergeCell ref="CN39:CN40"/>
    <mergeCell ref="CO39:CO40"/>
    <mergeCell ref="CP39:CP40"/>
    <mergeCell ref="CQ39:CQ40"/>
    <mergeCell ref="CF39:CF40"/>
    <mergeCell ref="CG39:CG40"/>
    <mergeCell ref="CH39:CH40"/>
    <mergeCell ref="CI39:CI40"/>
    <mergeCell ref="CJ39:CJ40"/>
    <mergeCell ref="CK39:CK40"/>
    <mergeCell ref="CX39:CX40"/>
    <mergeCell ref="CY39:CY40"/>
    <mergeCell ref="CZ39:CZ40"/>
    <mergeCell ref="DA39:DA40"/>
    <mergeCell ref="DB39:DB40"/>
    <mergeCell ref="DC39:DC40"/>
    <mergeCell ref="CR39:CR40"/>
    <mergeCell ref="CS39:CS40"/>
    <mergeCell ref="CT39:CT40"/>
    <mergeCell ref="CU39:CU40"/>
    <mergeCell ref="CV39:CV40"/>
    <mergeCell ref="CW39:CW40"/>
    <mergeCell ref="DJ39:DJ40"/>
    <mergeCell ref="DK39:DK40"/>
    <mergeCell ref="DL39:DL40"/>
    <mergeCell ref="DM39:DM40"/>
    <mergeCell ref="DN39:DN40"/>
    <mergeCell ref="DO39:DO40"/>
    <mergeCell ref="DD39:DD40"/>
    <mergeCell ref="DE39:DE40"/>
    <mergeCell ref="DF39:DF40"/>
    <mergeCell ref="DG39:DG40"/>
    <mergeCell ref="DH39:DH40"/>
    <mergeCell ref="DI39:DI40"/>
    <mergeCell ref="DV39:DV40"/>
    <mergeCell ref="DW39:DW40"/>
    <mergeCell ref="DX39:DX40"/>
    <mergeCell ref="DY39:DY40"/>
    <mergeCell ref="DZ39:DZ40"/>
    <mergeCell ref="EA39:EA40"/>
    <mergeCell ref="DP39:DP40"/>
    <mergeCell ref="DQ39:DQ40"/>
    <mergeCell ref="DR39:DR40"/>
    <mergeCell ref="DS39:DS40"/>
    <mergeCell ref="DT39:DT40"/>
    <mergeCell ref="DU39:DU40"/>
    <mergeCell ref="G42:G47"/>
    <mergeCell ref="H42:H47"/>
    <mergeCell ref="I42:I47"/>
    <mergeCell ref="J42:J47"/>
    <mergeCell ref="K42:K47"/>
    <mergeCell ref="L42:L47"/>
    <mergeCell ref="Y42:Y47"/>
    <mergeCell ref="Z42:Z47"/>
    <mergeCell ref="AA42:AA47"/>
    <mergeCell ref="AB42:AB47"/>
    <mergeCell ref="AC42:AC47"/>
    <mergeCell ref="AD42:AD47"/>
    <mergeCell ref="S42:S47"/>
    <mergeCell ref="T42:T47"/>
    <mergeCell ref="U42:U47"/>
    <mergeCell ref="V42:V47"/>
    <mergeCell ref="W42:W47"/>
    <mergeCell ref="X42:X47"/>
    <mergeCell ref="AK42:AK47"/>
    <mergeCell ref="AL42:AL47"/>
    <mergeCell ref="AM42:AM47"/>
    <mergeCell ref="AN42:AN47"/>
    <mergeCell ref="AO42:AO47"/>
    <mergeCell ref="AP42:AP47"/>
    <mergeCell ref="AE42:AE47"/>
    <mergeCell ref="AF42:AF47"/>
    <mergeCell ref="AG42:AG47"/>
    <mergeCell ref="AH42:AH47"/>
    <mergeCell ref="AI42:AI47"/>
    <mergeCell ref="AJ42:AJ47"/>
    <mergeCell ref="AW42:AW47"/>
    <mergeCell ref="AX42:AX47"/>
    <mergeCell ref="AY42:AY47"/>
    <mergeCell ref="AZ42:AZ47"/>
    <mergeCell ref="BA42:BA47"/>
    <mergeCell ref="BB42:BB47"/>
    <mergeCell ref="AQ42:AQ47"/>
    <mergeCell ref="AR42:AR47"/>
    <mergeCell ref="AS42:AS47"/>
    <mergeCell ref="AT42:AT47"/>
    <mergeCell ref="AU42:AU47"/>
    <mergeCell ref="AV42:AV47"/>
    <mergeCell ref="BI42:BI47"/>
    <mergeCell ref="BJ42:BJ47"/>
    <mergeCell ref="BK42:BK47"/>
    <mergeCell ref="BL42:BL47"/>
    <mergeCell ref="BM42:BM47"/>
    <mergeCell ref="BN42:BN47"/>
    <mergeCell ref="BC42:BC47"/>
    <mergeCell ref="BD42:BD47"/>
    <mergeCell ref="BE42:BE47"/>
    <mergeCell ref="BF42:BF47"/>
    <mergeCell ref="BG42:BG47"/>
    <mergeCell ref="BH42:BH47"/>
    <mergeCell ref="BU42:BU47"/>
    <mergeCell ref="BV42:BV47"/>
    <mergeCell ref="BW42:BW47"/>
    <mergeCell ref="BX42:BX47"/>
    <mergeCell ref="BY42:BY47"/>
    <mergeCell ref="BZ42:BZ47"/>
    <mergeCell ref="BO42:BO47"/>
    <mergeCell ref="BP42:BP47"/>
    <mergeCell ref="BQ42:BQ47"/>
    <mergeCell ref="BR42:BR47"/>
    <mergeCell ref="BS42:BS47"/>
    <mergeCell ref="BT42:BT47"/>
    <mergeCell ref="CG42:CG47"/>
    <mergeCell ref="CH42:CH47"/>
    <mergeCell ref="CI42:CI47"/>
    <mergeCell ref="CJ42:CJ47"/>
    <mergeCell ref="CK42:CK47"/>
    <mergeCell ref="CL42:CL47"/>
    <mergeCell ref="CA42:CA47"/>
    <mergeCell ref="CB42:CB47"/>
    <mergeCell ref="CC42:CC47"/>
    <mergeCell ref="CD42:CD47"/>
    <mergeCell ref="CE42:CE47"/>
    <mergeCell ref="CF42:CF47"/>
    <mergeCell ref="CS42:CS47"/>
    <mergeCell ref="CT42:CT47"/>
    <mergeCell ref="CU42:CU47"/>
    <mergeCell ref="CV42:CV47"/>
    <mergeCell ref="CW42:CW47"/>
    <mergeCell ref="CX42:CX47"/>
    <mergeCell ref="CM42:CM47"/>
    <mergeCell ref="CN42:CN47"/>
    <mergeCell ref="CO42:CO47"/>
    <mergeCell ref="CP42:CP47"/>
    <mergeCell ref="CQ42:CQ47"/>
    <mergeCell ref="CR42:CR47"/>
    <mergeCell ref="DG42:DG47"/>
    <mergeCell ref="DH42:DH47"/>
    <mergeCell ref="DI42:DI47"/>
    <mergeCell ref="DJ42:DJ47"/>
    <mergeCell ref="CY42:CY47"/>
    <mergeCell ref="CZ42:CZ47"/>
    <mergeCell ref="DA42:DA47"/>
    <mergeCell ref="DB42:DB47"/>
    <mergeCell ref="DC42:DC47"/>
    <mergeCell ref="DD42:DD47"/>
    <mergeCell ref="DW42:DW47"/>
    <mergeCell ref="DX42:DX47"/>
    <mergeCell ref="DY42:DY47"/>
    <mergeCell ref="DZ42:DZ47"/>
    <mergeCell ref="EA42:EA47"/>
    <mergeCell ref="G56:G58"/>
    <mergeCell ref="H56:H58"/>
    <mergeCell ref="I56:I58"/>
    <mergeCell ref="J56:J58"/>
    <mergeCell ref="K56:K58"/>
    <mergeCell ref="DQ42:DQ47"/>
    <mergeCell ref="DR42:DR47"/>
    <mergeCell ref="DS42:DS47"/>
    <mergeCell ref="DT42:DT47"/>
    <mergeCell ref="DU42:DU47"/>
    <mergeCell ref="DV42:DV47"/>
    <mergeCell ref="DK42:DK47"/>
    <mergeCell ref="DL42:DL47"/>
    <mergeCell ref="DM42:DM47"/>
    <mergeCell ref="DN42:DN47"/>
    <mergeCell ref="DO42:DO47"/>
    <mergeCell ref="DP42:DP47"/>
    <mergeCell ref="DE42:DE47"/>
    <mergeCell ref="DF42:DF47"/>
    <mergeCell ref="R56:R58"/>
    <mergeCell ref="S56:S58"/>
    <mergeCell ref="T56:T58"/>
    <mergeCell ref="U56:U58"/>
    <mergeCell ref="V56:V58"/>
    <mergeCell ref="W56:W58"/>
    <mergeCell ref="L56:L58"/>
    <mergeCell ref="M56:M58"/>
    <mergeCell ref="N56:N58"/>
    <mergeCell ref="O56:O58"/>
    <mergeCell ref="P56:P58"/>
    <mergeCell ref="Q56:Q58"/>
    <mergeCell ref="AD56:AD58"/>
    <mergeCell ref="AE56:AE58"/>
    <mergeCell ref="AF56:AF58"/>
    <mergeCell ref="AG56:AG58"/>
    <mergeCell ref="AH56:AH58"/>
    <mergeCell ref="AI56:AI58"/>
    <mergeCell ref="X56:X58"/>
    <mergeCell ref="Y56:Y58"/>
    <mergeCell ref="Z56:Z58"/>
    <mergeCell ref="AA56:AA58"/>
    <mergeCell ref="AB56:AB58"/>
    <mergeCell ref="AC56:AC58"/>
    <mergeCell ref="AP56:AP58"/>
    <mergeCell ref="AQ56:AQ58"/>
    <mergeCell ref="AR56:AR58"/>
    <mergeCell ref="AS56:AS58"/>
    <mergeCell ref="AT56:AT58"/>
    <mergeCell ref="AU56:AU58"/>
    <mergeCell ref="AJ56:AJ58"/>
    <mergeCell ref="AK56:AK58"/>
    <mergeCell ref="AL56:AL58"/>
    <mergeCell ref="AM56:AM58"/>
    <mergeCell ref="AN56:AN58"/>
    <mergeCell ref="AO56:AO58"/>
    <mergeCell ref="BB56:BB58"/>
    <mergeCell ref="BC56:BC58"/>
    <mergeCell ref="BD56:BD58"/>
    <mergeCell ref="BE56:BE58"/>
    <mergeCell ref="BF56:BF58"/>
    <mergeCell ref="BG56:BG58"/>
    <mergeCell ref="AV56:AV58"/>
    <mergeCell ref="AW56:AW58"/>
    <mergeCell ref="AX56:AX58"/>
    <mergeCell ref="AY56:AY58"/>
    <mergeCell ref="AZ56:AZ58"/>
    <mergeCell ref="BA56:BA58"/>
    <mergeCell ref="BN56:BN58"/>
    <mergeCell ref="BO56:BO58"/>
    <mergeCell ref="BP56:BP58"/>
    <mergeCell ref="BQ56:BQ58"/>
    <mergeCell ref="BR56:BR58"/>
    <mergeCell ref="BS56:BS58"/>
    <mergeCell ref="BH56:BH58"/>
    <mergeCell ref="BI56:BI58"/>
    <mergeCell ref="BJ56:BJ58"/>
    <mergeCell ref="BK56:BK58"/>
    <mergeCell ref="BL56:BL58"/>
    <mergeCell ref="BM56:BM58"/>
    <mergeCell ref="BZ56:BZ58"/>
    <mergeCell ref="CA56:CA58"/>
    <mergeCell ref="CB56:CB58"/>
    <mergeCell ref="CC56:CC58"/>
    <mergeCell ref="CD56:CD58"/>
    <mergeCell ref="CE56:CE58"/>
    <mergeCell ref="BT56:BT58"/>
    <mergeCell ref="BU56:BU58"/>
    <mergeCell ref="BV56:BV58"/>
    <mergeCell ref="BW56:BW58"/>
    <mergeCell ref="BX56:BX58"/>
    <mergeCell ref="BY56:BY58"/>
    <mergeCell ref="CL56:CL58"/>
    <mergeCell ref="CM56:CM58"/>
    <mergeCell ref="CN56:CN58"/>
    <mergeCell ref="CO56:CO58"/>
    <mergeCell ref="CP56:CP58"/>
    <mergeCell ref="CQ56:CQ58"/>
    <mergeCell ref="CF56:CF58"/>
    <mergeCell ref="CG56:CG58"/>
    <mergeCell ref="CH56:CH58"/>
    <mergeCell ref="CI56:CI58"/>
    <mergeCell ref="CJ56:CJ58"/>
    <mergeCell ref="CK56:CK58"/>
    <mergeCell ref="CX56:CX58"/>
    <mergeCell ref="CY56:CY58"/>
    <mergeCell ref="CZ56:CZ58"/>
    <mergeCell ref="DA56:DA58"/>
    <mergeCell ref="DB56:DB58"/>
    <mergeCell ref="DC56:DC58"/>
    <mergeCell ref="CR56:CR58"/>
    <mergeCell ref="CS56:CS58"/>
    <mergeCell ref="CT56:CT58"/>
    <mergeCell ref="CU56:CU58"/>
    <mergeCell ref="CV56:CV58"/>
    <mergeCell ref="CW56:CW58"/>
    <mergeCell ref="DJ56:DJ58"/>
    <mergeCell ref="DK56:DK58"/>
    <mergeCell ref="DL56:DL58"/>
    <mergeCell ref="DM56:DM58"/>
    <mergeCell ref="DN56:DN58"/>
    <mergeCell ref="DO56:DO58"/>
    <mergeCell ref="DD56:DD58"/>
    <mergeCell ref="DE56:DE58"/>
    <mergeCell ref="DF56:DF58"/>
    <mergeCell ref="DG56:DG58"/>
    <mergeCell ref="DH56:DH58"/>
    <mergeCell ref="DI56:DI58"/>
    <mergeCell ref="DV56:DV58"/>
    <mergeCell ref="DW56:DW58"/>
    <mergeCell ref="DX56:DX58"/>
    <mergeCell ref="DY56:DY58"/>
    <mergeCell ref="DZ56:DZ58"/>
    <mergeCell ref="EA56:EA58"/>
    <mergeCell ref="DP56:DP58"/>
    <mergeCell ref="DQ56:DQ58"/>
    <mergeCell ref="DR56:DR58"/>
    <mergeCell ref="DS56:DS58"/>
    <mergeCell ref="DT56:DT58"/>
    <mergeCell ref="DU56:DU5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R145"/>
  <sheetViews>
    <sheetView zoomScale="50" zoomScaleNormal="50" workbookViewId="0">
      <selection activeCell="J144" sqref="J144"/>
    </sheetView>
  </sheetViews>
  <sheetFormatPr baseColWidth="10" defaultRowHeight="14.25" x14ac:dyDescent="0.2"/>
  <cols>
    <col min="1" max="1" width="9.140625" style="1" customWidth="1"/>
    <col min="2" max="2" width="24.140625" style="42" customWidth="1"/>
    <col min="3" max="3" width="26" style="43" customWidth="1"/>
    <col min="4" max="4" width="53" style="44" customWidth="1"/>
    <col min="5" max="5" width="25" style="44" customWidth="1"/>
    <col min="6" max="6" width="17.85546875" style="52" customWidth="1"/>
    <col min="7" max="7" width="53" style="44" customWidth="1"/>
    <col min="8" max="8" width="20.7109375" style="67" customWidth="1"/>
    <col min="9" max="9" width="25.85546875" style="45" customWidth="1"/>
    <col min="10" max="10" width="80.7109375" style="45" customWidth="1"/>
    <col min="11" max="11" width="35" style="2" customWidth="1"/>
    <col min="12" max="12" width="17.7109375" style="3" customWidth="1"/>
    <col min="13" max="13" width="35" style="4" customWidth="1"/>
    <col min="14" max="14" width="33.7109375" style="4" customWidth="1"/>
    <col min="15" max="15" width="34.42578125" style="5" customWidth="1"/>
    <col min="16" max="16" width="26.5703125" style="5" customWidth="1"/>
    <col min="17" max="17" width="28.140625" style="5" customWidth="1"/>
    <col min="18" max="18" width="27.5703125" style="5" customWidth="1"/>
    <col min="19" max="19" width="29.42578125" style="5" customWidth="1"/>
    <col min="20" max="20" width="23" style="5" customWidth="1"/>
    <col min="21" max="21" width="20.140625" style="5" customWidth="1"/>
    <col min="22" max="22" width="28" style="5" customWidth="1"/>
    <col min="23" max="23" width="29.5703125" style="5" customWidth="1"/>
    <col min="24" max="24" width="31.28515625" style="5" customWidth="1"/>
    <col min="25" max="25" width="28.42578125" style="5" customWidth="1"/>
    <col min="26" max="26" width="25.85546875" style="5" customWidth="1"/>
    <col min="27" max="27" width="32" style="5" customWidth="1"/>
    <col min="28" max="28" width="28.7109375" style="5" customWidth="1"/>
    <col min="29" max="29" width="29.85546875" style="5" customWidth="1"/>
    <col min="30" max="30" width="24.28515625" style="5" customWidth="1"/>
    <col min="31" max="31" width="29.42578125" style="5" customWidth="1"/>
    <col min="32" max="32" width="29.28515625" style="5" customWidth="1"/>
    <col min="33" max="33" width="23" style="5" customWidth="1"/>
    <col min="34" max="34" width="29.28515625" style="5" customWidth="1"/>
    <col min="35" max="35" width="23.42578125" style="5" customWidth="1"/>
    <col min="36" max="36" width="26.28515625" style="5" customWidth="1"/>
    <col min="37" max="37" width="29.5703125" style="6" customWidth="1"/>
    <col min="38" max="38" width="24.85546875" style="6" customWidth="1"/>
    <col min="39" max="39" width="27.140625" style="5" customWidth="1"/>
    <col min="40" max="40" width="31" style="5" customWidth="1"/>
    <col min="41" max="41" width="31.140625" style="7" customWidth="1"/>
    <col min="42" max="42" width="28.85546875" style="5" customWidth="1"/>
    <col min="43" max="43" width="27.42578125" style="7" customWidth="1"/>
    <col min="44" max="44" width="31" style="5" customWidth="1"/>
    <col min="45" max="16384" width="11.42578125" style="5"/>
  </cols>
  <sheetData>
    <row r="1" spans="1:44" ht="15.75" x14ac:dyDescent="0.25">
      <c r="B1" s="4"/>
      <c r="C1" s="181" t="s">
        <v>0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</row>
    <row r="2" spans="1:44" x14ac:dyDescent="0.2">
      <c r="B2" s="4"/>
      <c r="C2" s="3"/>
      <c r="D2" s="8"/>
      <c r="E2" s="8"/>
      <c r="F2" s="50"/>
      <c r="G2" s="8"/>
      <c r="H2" s="68"/>
      <c r="I2" s="3"/>
      <c r="J2" s="3"/>
      <c r="K2" s="9"/>
      <c r="N2" s="182" t="s">
        <v>1</v>
      </c>
      <c r="O2" s="183"/>
      <c r="P2" s="183"/>
      <c r="Q2" s="183"/>
      <c r="R2" s="183"/>
      <c r="S2" s="183"/>
      <c r="T2" s="183"/>
      <c r="U2" s="10"/>
      <c r="V2" s="10"/>
      <c r="W2" s="183" t="s">
        <v>2</v>
      </c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4"/>
      <c r="AO2" s="11"/>
      <c r="AP2" s="182" t="s">
        <v>3</v>
      </c>
      <c r="AQ2" s="184"/>
      <c r="AR2" s="12"/>
    </row>
    <row r="3" spans="1:44" ht="12.75" x14ac:dyDescent="0.2">
      <c r="B3" s="4"/>
      <c r="C3" s="3"/>
      <c r="D3" s="8"/>
      <c r="E3" s="8"/>
      <c r="F3" s="50"/>
      <c r="G3" s="8"/>
      <c r="H3" s="68"/>
      <c r="I3" s="3"/>
      <c r="J3" s="3"/>
      <c r="K3" s="13"/>
      <c r="N3" s="185" t="s">
        <v>4</v>
      </c>
      <c r="O3" s="185"/>
      <c r="P3" s="185"/>
      <c r="Q3" s="185"/>
      <c r="R3" s="185"/>
      <c r="S3" s="185"/>
      <c r="T3" s="185"/>
      <c r="U3" s="185"/>
      <c r="V3" s="185"/>
      <c r="W3" s="186" t="s">
        <v>2</v>
      </c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8"/>
      <c r="AP3" s="189" t="s">
        <v>3</v>
      </c>
      <c r="AQ3" s="190"/>
      <c r="AR3" s="14"/>
    </row>
    <row r="4" spans="1:44" s="17" customFormat="1" ht="64.5" customHeight="1" x14ac:dyDescent="0.25">
      <c r="A4" s="15"/>
      <c r="B4" s="16" t="s">
        <v>282</v>
      </c>
      <c r="C4" s="16" t="s">
        <v>43</v>
      </c>
      <c r="D4" s="16" t="s">
        <v>5</v>
      </c>
      <c r="E4" s="16" t="s">
        <v>286</v>
      </c>
      <c r="F4" s="51" t="s">
        <v>288</v>
      </c>
      <c r="G4" s="16" t="s">
        <v>287</v>
      </c>
      <c r="H4" s="66" t="s">
        <v>289</v>
      </c>
      <c r="I4" s="16" t="s">
        <v>6</v>
      </c>
      <c r="J4" s="16" t="s">
        <v>7</v>
      </c>
      <c r="K4" s="16" t="s">
        <v>8</v>
      </c>
      <c r="L4" s="49" t="s">
        <v>9</v>
      </c>
      <c r="M4" s="49" t="s">
        <v>10</v>
      </c>
      <c r="N4" s="16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21</v>
      </c>
      <c r="Y4" s="16" t="s">
        <v>22</v>
      </c>
      <c r="Z4" s="16" t="s">
        <v>23</v>
      </c>
      <c r="AA4" s="16" t="s">
        <v>24</v>
      </c>
      <c r="AB4" s="16" t="s">
        <v>25</v>
      </c>
      <c r="AC4" s="16" t="s">
        <v>26</v>
      </c>
      <c r="AD4" s="16" t="s">
        <v>27</v>
      </c>
      <c r="AE4" s="16" t="s">
        <v>28</v>
      </c>
      <c r="AF4" s="16" t="s">
        <v>29</v>
      </c>
      <c r="AG4" s="16" t="s">
        <v>30</v>
      </c>
      <c r="AH4" s="16" t="s">
        <v>31</v>
      </c>
      <c r="AI4" s="16" t="s">
        <v>32</v>
      </c>
      <c r="AJ4" s="16" t="s">
        <v>33</v>
      </c>
      <c r="AK4" s="16" t="s">
        <v>34</v>
      </c>
      <c r="AL4" s="16" t="s">
        <v>35</v>
      </c>
      <c r="AM4" s="16" t="s">
        <v>36</v>
      </c>
      <c r="AN4" s="16" t="s">
        <v>37</v>
      </c>
      <c r="AO4" s="16" t="s">
        <v>38</v>
      </c>
      <c r="AP4" s="16" t="s">
        <v>39</v>
      </c>
      <c r="AQ4" s="16" t="s">
        <v>40</v>
      </c>
      <c r="AR4" s="16" t="s">
        <v>41</v>
      </c>
    </row>
    <row r="5" spans="1:44" ht="60" hidden="1" customHeight="1" x14ac:dyDescent="0.2">
      <c r="B5" s="18" t="s">
        <v>42</v>
      </c>
      <c r="C5" s="20" t="s">
        <v>44</v>
      </c>
      <c r="D5" s="21" t="s">
        <v>45</v>
      </c>
      <c r="E5" s="21" t="s">
        <v>290</v>
      </c>
      <c r="F5" s="69">
        <v>22</v>
      </c>
      <c r="G5" s="21" t="s">
        <v>291</v>
      </c>
      <c r="H5" s="69">
        <v>2201</v>
      </c>
      <c r="I5" s="22">
        <v>2022520010028</v>
      </c>
      <c r="J5" s="23" t="s">
        <v>46</v>
      </c>
      <c r="K5" s="24">
        <v>130057590</v>
      </c>
      <c r="L5" s="19">
        <v>1</v>
      </c>
      <c r="M5" s="178">
        <f>SUM(AR5:AR25)</f>
        <v>284907397357.75</v>
      </c>
      <c r="N5" s="25"/>
      <c r="O5" s="25">
        <v>130057590</v>
      </c>
      <c r="P5" s="25"/>
      <c r="Q5" s="25"/>
      <c r="R5" s="25"/>
      <c r="S5" s="25"/>
      <c r="T5" s="25"/>
      <c r="U5" s="25"/>
      <c r="V5" s="26">
        <f t="shared" ref="V5:V63" si="0">SUM(N5:U5)</f>
        <v>130057590</v>
      </c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7">
        <f t="shared" ref="AO5:AO25" si="1">SUM(W5:AN5)</f>
        <v>0</v>
      </c>
      <c r="AP5" s="25"/>
      <c r="AQ5" s="27">
        <f>+AP5</f>
        <v>0</v>
      </c>
      <c r="AR5" s="25">
        <f>+V5+AO5+AQ5</f>
        <v>130057590</v>
      </c>
    </row>
    <row r="6" spans="1:44" ht="60" hidden="1" customHeight="1" x14ac:dyDescent="0.2">
      <c r="B6" s="18" t="s">
        <v>42</v>
      </c>
      <c r="C6" s="20" t="s">
        <v>44</v>
      </c>
      <c r="D6" s="21" t="s">
        <v>45</v>
      </c>
      <c r="E6" s="21" t="s">
        <v>290</v>
      </c>
      <c r="F6" s="69">
        <v>22</v>
      </c>
      <c r="G6" s="21" t="s">
        <v>291</v>
      </c>
      <c r="H6" s="69">
        <v>2201</v>
      </c>
      <c r="I6" s="22">
        <v>2022520010043</v>
      </c>
      <c r="J6" s="23" t="s">
        <v>47</v>
      </c>
      <c r="K6" s="24">
        <v>652521983.73000002</v>
      </c>
      <c r="L6" s="19">
        <v>1</v>
      </c>
      <c r="M6" s="179"/>
      <c r="N6" s="25"/>
      <c r="O6" s="25">
        <v>652521983.73000002</v>
      </c>
      <c r="P6" s="25"/>
      <c r="Q6" s="25"/>
      <c r="R6" s="25"/>
      <c r="S6" s="25"/>
      <c r="T6" s="25"/>
      <c r="U6" s="25"/>
      <c r="V6" s="26">
        <f t="shared" si="0"/>
        <v>652521983.73000002</v>
      </c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7">
        <f t="shared" si="1"/>
        <v>0</v>
      </c>
      <c r="AP6" s="25"/>
      <c r="AQ6" s="27">
        <f t="shared" ref="AQ6:AQ61" si="2">+AP6</f>
        <v>0</v>
      </c>
      <c r="AR6" s="25">
        <f t="shared" ref="AR6:AR61" si="3">+V6+AO6+AQ6</f>
        <v>652521983.73000002</v>
      </c>
    </row>
    <row r="7" spans="1:44" ht="60" hidden="1" customHeight="1" x14ac:dyDescent="0.25">
      <c r="B7" s="18" t="s">
        <v>42</v>
      </c>
      <c r="C7" s="20" t="s">
        <v>44</v>
      </c>
      <c r="D7" s="21" t="s">
        <v>45</v>
      </c>
      <c r="E7" s="21" t="s">
        <v>290</v>
      </c>
      <c r="F7" s="69">
        <v>22</v>
      </c>
      <c r="G7" s="21" t="s">
        <v>291</v>
      </c>
      <c r="H7" s="69">
        <v>2201</v>
      </c>
      <c r="I7" s="19">
        <v>2022520010044</v>
      </c>
      <c r="J7" s="28" t="s">
        <v>48</v>
      </c>
      <c r="K7" s="29">
        <v>6943113214.0500002</v>
      </c>
      <c r="L7" s="19">
        <v>1</v>
      </c>
      <c r="M7" s="179"/>
      <c r="N7" s="30"/>
      <c r="O7" s="30">
        <v>6943113214.0500002</v>
      </c>
      <c r="P7" s="30"/>
      <c r="Q7" s="30"/>
      <c r="R7" s="30"/>
      <c r="S7" s="30"/>
      <c r="T7" s="30"/>
      <c r="U7" s="30"/>
      <c r="V7" s="26">
        <f t="shared" si="0"/>
        <v>6943113214.0500002</v>
      </c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27">
        <f t="shared" si="1"/>
        <v>0</v>
      </c>
      <c r="AP7" s="30"/>
      <c r="AQ7" s="27">
        <f t="shared" si="2"/>
        <v>0</v>
      </c>
      <c r="AR7" s="25">
        <f t="shared" si="3"/>
        <v>6943113214.0500002</v>
      </c>
    </row>
    <row r="8" spans="1:44" ht="60" hidden="1" customHeight="1" x14ac:dyDescent="0.25">
      <c r="B8" s="18" t="s">
        <v>42</v>
      </c>
      <c r="C8" s="20" t="s">
        <v>44</v>
      </c>
      <c r="D8" s="21" t="s">
        <v>45</v>
      </c>
      <c r="E8" s="21" t="s">
        <v>290</v>
      </c>
      <c r="F8" s="69">
        <v>22</v>
      </c>
      <c r="G8" s="21" t="s">
        <v>291</v>
      </c>
      <c r="H8" s="69">
        <v>2201</v>
      </c>
      <c r="I8" s="19">
        <v>2022520010049</v>
      </c>
      <c r="J8" s="28" t="s">
        <v>49</v>
      </c>
      <c r="K8" s="29">
        <v>82500000</v>
      </c>
      <c r="L8" s="19">
        <v>2</v>
      </c>
      <c r="M8" s="179"/>
      <c r="N8" s="30"/>
      <c r="O8" s="30"/>
      <c r="P8" s="30"/>
      <c r="Q8" s="30"/>
      <c r="R8" s="30"/>
      <c r="S8" s="30"/>
      <c r="T8" s="30"/>
      <c r="U8" s="30"/>
      <c r="V8" s="26">
        <f t="shared" si="0"/>
        <v>0</v>
      </c>
      <c r="W8" s="30"/>
      <c r="X8" s="30">
        <v>72475961.539999992</v>
      </c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>
        <v>10024038.460000001</v>
      </c>
      <c r="AL8" s="30"/>
      <c r="AM8" s="30"/>
      <c r="AN8" s="30"/>
      <c r="AO8" s="27">
        <f t="shared" si="1"/>
        <v>82500000</v>
      </c>
      <c r="AP8" s="30"/>
      <c r="AQ8" s="27">
        <f t="shared" si="2"/>
        <v>0</v>
      </c>
      <c r="AR8" s="25">
        <f t="shared" si="3"/>
        <v>82500000</v>
      </c>
    </row>
    <row r="9" spans="1:44" ht="60" hidden="1" customHeight="1" x14ac:dyDescent="0.25">
      <c r="B9" s="18" t="s">
        <v>42</v>
      </c>
      <c r="C9" s="20" t="s">
        <v>44</v>
      </c>
      <c r="D9" s="21" t="s">
        <v>45</v>
      </c>
      <c r="E9" s="21" t="s">
        <v>290</v>
      </c>
      <c r="F9" s="69">
        <v>22</v>
      </c>
      <c r="G9" s="21" t="s">
        <v>291</v>
      </c>
      <c r="H9" s="69">
        <v>2201</v>
      </c>
      <c r="I9" s="19">
        <v>2022520010053</v>
      </c>
      <c r="J9" s="28" t="s">
        <v>50</v>
      </c>
      <c r="K9" s="29">
        <v>1784381973.8</v>
      </c>
      <c r="L9" s="19">
        <v>1</v>
      </c>
      <c r="M9" s="179"/>
      <c r="N9" s="30"/>
      <c r="O9" s="30">
        <v>500000000</v>
      </c>
      <c r="P9" s="30"/>
      <c r="Q9" s="30"/>
      <c r="R9" s="30"/>
      <c r="S9" s="30"/>
      <c r="T9" s="30"/>
      <c r="U9" s="30"/>
      <c r="V9" s="26">
        <f t="shared" si="0"/>
        <v>500000000</v>
      </c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>
        <v>1284381973.8</v>
      </c>
      <c r="AL9" s="30"/>
      <c r="AM9" s="30"/>
      <c r="AN9" s="30"/>
      <c r="AO9" s="27">
        <f t="shared" si="1"/>
        <v>1284381973.8</v>
      </c>
      <c r="AP9" s="30"/>
      <c r="AQ9" s="27">
        <f t="shared" si="2"/>
        <v>0</v>
      </c>
      <c r="AR9" s="25">
        <f t="shared" si="3"/>
        <v>1784381973.8</v>
      </c>
    </row>
    <row r="10" spans="1:44" ht="60" hidden="1" customHeight="1" x14ac:dyDescent="0.2">
      <c r="B10" s="18" t="s">
        <v>42</v>
      </c>
      <c r="C10" s="20" t="s">
        <v>44</v>
      </c>
      <c r="D10" s="21" t="s">
        <v>45</v>
      </c>
      <c r="E10" s="21" t="s">
        <v>290</v>
      </c>
      <c r="F10" s="69">
        <v>22</v>
      </c>
      <c r="G10" s="21" t="s">
        <v>291</v>
      </c>
      <c r="H10" s="69">
        <v>2201</v>
      </c>
      <c r="I10" s="22">
        <v>2022520010082</v>
      </c>
      <c r="J10" s="23" t="s">
        <v>51</v>
      </c>
      <c r="K10" s="24">
        <v>14566465177.389999</v>
      </c>
      <c r="L10" s="19">
        <v>2</v>
      </c>
      <c r="M10" s="179"/>
      <c r="N10" s="31"/>
      <c r="O10" s="31">
        <v>882166065.07000005</v>
      </c>
      <c r="P10" s="31"/>
      <c r="Q10" s="31"/>
      <c r="R10" s="31"/>
      <c r="S10" s="31"/>
      <c r="T10" s="31"/>
      <c r="U10" s="31"/>
      <c r="V10" s="26">
        <f t="shared" si="0"/>
        <v>882166065.07000005</v>
      </c>
      <c r="W10" s="31"/>
      <c r="X10" s="31">
        <v>8567705492.6700001</v>
      </c>
      <c r="Y10" s="31"/>
      <c r="Z10" s="31">
        <v>116593619.65000001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>
        <v>5000000000</v>
      </c>
      <c r="AL10" s="31"/>
      <c r="AM10" s="31"/>
      <c r="AN10" s="31"/>
      <c r="AO10" s="27">
        <f t="shared" si="1"/>
        <v>13684299112.32</v>
      </c>
      <c r="AP10" s="31"/>
      <c r="AQ10" s="27">
        <f t="shared" si="2"/>
        <v>0</v>
      </c>
      <c r="AR10" s="25">
        <f t="shared" si="3"/>
        <v>14566465177.389999</v>
      </c>
    </row>
    <row r="11" spans="1:44" ht="60" hidden="1" customHeight="1" x14ac:dyDescent="0.25">
      <c r="B11" s="18" t="s">
        <v>42</v>
      </c>
      <c r="C11" s="20" t="s">
        <v>44</v>
      </c>
      <c r="D11" s="21" t="s">
        <v>45</v>
      </c>
      <c r="E11" s="21" t="s">
        <v>290</v>
      </c>
      <c r="F11" s="69">
        <v>22</v>
      </c>
      <c r="G11" s="21" t="s">
        <v>291</v>
      </c>
      <c r="H11" s="69">
        <v>2201</v>
      </c>
      <c r="I11" s="19">
        <v>2022520010146</v>
      </c>
      <c r="J11" s="28" t="s">
        <v>52</v>
      </c>
      <c r="K11" s="32">
        <v>250000000</v>
      </c>
      <c r="L11" s="19">
        <v>2</v>
      </c>
      <c r="M11" s="179"/>
      <c r="N11" s="30"/>
      <c r="O11" s="30"/>
      <c r="P11" s="30"/>
      <c r="Q11" s="30"/>
      <c r="R11" s="30"/>
      <c r="S11" s="30"/>
      <c r="T11" s="30"/>
      <c r="U11" s="30"/>
      <c r="V11" s="26">
        <f t="shared" si="0"/>
        <v>0</v>
      </c>
      <c r="W11" s="30"/>
      <c r="X11" s="30"/>
      <c r="Y11" s="30">
        <v>250000000</v>
      </c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27">
        <f t="shared" si="1"/>
        <v>250000000</v>
      </c>
      <c r="AP11" s="30"/>
      <c r="AQ11" s="27">
        <f t="shared" si="2"/>
        <v>0</v>
      </c>
      <c r="AR11" s="25">
        <f t="shared" si="3"/>
        <v>250000000</v>
      </c>
    </row>
    <row r="12" spans="1:44" ht="81" hidden="1" customHeight="1" x14ac:dyDescent="0.25">
      <c r="B12" s="18" t="s">
        <v>42</v>
      </c>
      <c r="C12" s="20" t="s">
        <v>44</v>
      </c>
      <c r="D12" s="21" t="s">
        <v>45</v>
      </c>
      <c r="E12" s="21" t="s">
        <v>290</v>
      </c>
      <c r="F12" s="69">
        <v>22</v>
      </c>
      <c r="G12" s="21" t="s">
        <v>291</v>
      </c>
      <c r="H12" s="69">
        <v>2201</v>
      </c>
      <c r="I12" s="19">
        <v>2022520010147</v>
      </c>
      <c r="J12" s="28" t="s">
        <v>53</v>
      </c>
      <c r="K12" s="32">
        <v>50000000</v>
      </c>
      <c r="L12" s="19">
        <v>5</v>
      </c>
      <c r="M12" s="179"/>
      <c r="N12" s="30"/>
      <c r="O12" s="30"/>
      <c r="P12" s="30"/>
      <c r="Q12" s="30"/>
      <c r="R12" s="30"/>
      <c r="S12" s="30"/>
      <c r="T12" s="30"/>
      <c r="U12" s="30"/>
      <c r="V12" s="26">
        <f t="shared" si="0"/>
        <v>0</v>
      </c>
      <c r="W12" s="30"/>
      <c r="X12" s="30"/>
      <c r="Y12" s="30"/>
      <c r="Z12" s="30"/>
      <c r="AA12" s="30"/>
      <c r="AB12" s="30"/>
      <c r="AC12" s="30"/>
      <c r="AD12" s="30"/>
      <c r="AE12" s="30"/>
      <c r="AF12" s="30">
        <v>50000000</v>
      </c>
      <c r="AG12" s="30"/>
      <c r="AH12" s="30"/>
      <c r="AI12" s="30"/>
      <c r="AJ12" s="30"/>
      <c r="AK12" s="30"/>
      <c r="AL12" s="30"/>
      <c r="AM12" s="30"/>
      <c r="AN12" s="30"/>
      <c r="AO12" s="27">
        <f t="shared" si="1"/>
        <v>50000000</v>
      </c>
      <c r="AP12" s="30"/>
      <c r="AQ12" s="27">
        <f t="shared" si="2"/>
        <v>0</v>
      </c>
      <c r="AR12" s="25">
        <f t="shared" si="3"/>
        <v>50000000</v>
      </c>
    </row>
    <row r="13" spans="1:44" ht="86.25" hidden="1" customHeight="1" x14ac:dyDescent="0.25">
      <c r="B13" s="18" t="s">
        <v>42</v>
      </c>
      <c r="C13" s="20" t="s">
        <v>44</v>
      </c>
      <c r="D13" s="21" t="s">
        <v>45</v>
      </c>
      <c r="E13" s="21" t="s">
        <v>290</v>
      </c>
      <c r="F13" s="69">
        <v>22</v>
      </c>
      <c r="G13" s="21" t="s">
        <v>291</v>
      </c>
      <c r="H13" s="69">
        <v>2201</v>
      </c>
      <c r="I13" s="19">
        <v>2022520010148</v>
      </c>
      <c r="J13" s="28" t="s">
        <v>54</v>
      </c>
      <c r="K13" s="32">
        <v>50000000</v>
      </c>
      <c r="L13" s="19">
        <v>8</v>
      </c>
      <c r="M13" s="179"/>
      <c r="N13" s="30"/>
      <c r="O13" s="30"/>
      <c r="P13" s="30"/>
      <c r="Q13" s="30"/>
      <c r="R13" s="30"/>
      <c r="S13" s="30"/>
      <c r="T13" s="30"/>
      <c r="U13" s="30"/>
      <c r="V13" s="26">
        <f t="shared" si="0"/>
        <v>0</v>
      </c>
      <c r="W13" s="30"/>
      <c r="X13" s="30"/>
      <c r="Y13" s="30"/>
      <c r="Z13" s="30"/>
      <c r="AA13" s="30"/>
      <c r="AB13" s="30"/>
      <c r="AC13" s="30"/>
      <c r="AD13" s="30"/>
      <c r="AE13" s="30"/>
      <c r="AF13" s="30">
        <v>50000000</v>
      </c>
      <c r="AG13" s="30"/>
      <c r="AH13" s="30"/>
      <c r="AI13" s="30"/>
      <c r="AJ13" s="30"/>
      <c r="AK13" s="30"/>
      <c r="AL13" s="30"/>
      <c r="AM13" s="30"/>
      <c r="AN13" s="30"/>
      <c r="AO13" s="27">
        <f t="shared" si="1"/>
        <v>50000000</v>
      </c>
      <c r="AP13" s="30"/>
      <c r="AQ13" s="27">
        <f t="shared" si="2"/>
        <v>0</v>
      </c>
      <c r="AR13" s="25">
        <f t="shared" si="3"/>
        <v>50000000</v>
      </c>
    </row>
    <row r="14" spans="1:44" ht="60" hidden="1" customHeight="1" x14ac:dyDescent="0.25">
      <c r="B14" s="18" t="s">
        <v>42</v>
      </c>
      <c r="C14" s="20" t="s">
        <v>44</v>
      </c>
      <c r="D14" s="21" t="s">
        <v>45</v>
      </c>
      <c r="E14" s="21" t="s">
        <v>290</v>
      </c>
      <c r="F14" s="69">
        <v>22</v>
      </c>
      <c r="G14" s="21" t="s">
        <v>291</v>
      </c>
      <c r="H14" s="69">
        <v>2201</v>
      </c>
      <c r="I14" s="19">
        <v>2022520010149</v>
      </c>
      <c r="J14" s="28" t="s">
        <v>55</v>
      </c>
      <c r="K14" s="32">
        <v>50000000</v>
      </c>
      <c r="L14" s="19">
        <v>10</v>
      </c>
      <c r="M14" s="179"/>
      <c r="N14" s="30"/>
      <c r="O14" s="30"/>
      <c r="P14" s="30"/>
      <c r="Q14" s="30"/>
      <c r="R14" s="30"/>
      <c r="S14" s="30"/>
      <c r="T14" s="30"/>
      <c r="U14" s="30"/>
      <c r="V14" s="26">
        <f t="shared" si="0"/>
        <v>0</v>
      </c>
      <c r="W14" s="30"/>
      <c r="X14" s="30"/>
      <c r="Y14" s="30"/>
      <c r="Z14" s="30"/>
      <c r="AA14" s="30"/>
      <c r="AB14" s="30"/>
      <c r="AC14" s="30"/>
      <c r="AD14" s="30"/>
      <c r="AE14" s="30"/>
      <c r="AF14" s="30">
        <v>50000000</v>
      </c>
      <c r="AG14" s="30"/>
      <c r="AH14" s="30"/>
      <c r="AI14" s="30"/>
      <c r="AJ14" s="30"/>
      <c r="AK14" s="30"/>
      <c r="AL14" s="30"/>
      <c r="AM14" s="30"/>
      <c r="AN14" s="30"/>
      <c r="AO14" s="27">
        <f t="shared" si="1"/>
        <v>50000000</v>
      </c>
      <c r="AP14" s="30"/>
      <c r="AQ14" s="27">
        <f t="shared" si="2"/>
        <v>0</v>
      </c>
      <c r="AR14" s="25">
        <f t="shared" si="3"/>
        <v>50000000</v>
      </c>
    </row>
    <row r="15" spans="1:44" ht="84.75" hidden="1" customHeight="1" x14ac:dyDescent="0.25">
      <c r="B15" s="18" t="s">
        <v>42</v>
      </c>
      <c r="C15" s="20" t="s">
        <v>44</v>
      </c>
      <c r="D15" s="21" t="s">
        <v>45</v>
      </c>
      <c r="E15" s="21" t="s">
        <v>290</v>
      </c>
      <c r="F15" s="69">
        <v>22</v>
      </c>
      <c r="G15" s="21" t="s">
        <v>291</v>
      </c>
      <c r="H15" s="69">
        <v>2201</v>
      </c>
      <c r="I15" s="19">
        <v>2022520010150</v>
      </c>
      <c r="J15" s="28" t="s">
        <v>56</v>
      </c>
      <c r="K15" s="32">
        <v>50000000</v>
      </c>
      <c r="L15" s="19">
        <v>6</v>
      </c>
      <c r="M15" s="179"/>
      <c r="N15" s="33"/>
      <c r="O15" s="33"/>
      <c r="P15" s="33"/>
      <c r="Q15" s="33"/>
      <c r="R15" s="33"/>
      <c r="S15" s="33"/>
      <c r="T15" s="33"/>
      <c r="U15" s="33"/>
      <c r="V15" s="26">
        <f t="shared" si="0"/>
        <v>0</v>
      </c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>
        <v>50000000</v>
      </c>
      <c r="AL15" s="33"/>
      <c r="AM15" s="33"/>
      <c r="AN15" s="33"/>
      <c r="AO15" s="27">
        <f t="shared" si="1"/>
        <v>50000000</v>
      </c>
      <c r="AP15" s="33"/>
      <c r="AQ15" s="27">
        <f t="shared" si="2"/>
        <v>0</v>
      </c>
      <c r="AR15" s="25">
        <f t="shared" si="3"/>
        <v>50000000</v>
      </c>
    </row>
    <row r="16" spans="1:44" ht="60" hidden="1" customHeight="1" x14ac:dyDescent="0.25">
      <c r="B16" s="18" t="s">
        <v>42</v>
      </c>
      <c r="C16" s="20" t="s">
        <v>44</v>
      </c>
      <c r="D16" s="21" t="s">
        <v>45</v>
      </c>
      <c r="E16" s="21" t="s">
        <v>290</v>
      </c>
      <c r="F16" s="69">
        <v>22</v>
      </c>
      <c r="G16" s="21" t="s">
        <v>291</v>
      </c>
      <c r="H16" s="69">
        <v>2201</v>
      </c>
      <c r="I16" s="19">
        <v>2022520010151</v>
      </c>
      <c r="J16" s="28" t="s">
        <v>57</v>
      </c>
      <c r="K16" s="32">
        <v>369775998</v>
      </c>
      <c r="L16" s="19">
        <v>3</v>
      </c>
      <c r="M16" s="179"/>
      <c r="N16" s="33"/>
      <c r="O16" s="33"/>
      <c r="P16" s="33"/>
      <c r="Q16" s="33"/>
      <c r="R16" s="33"/>
      <c r="S16" s="33"/>
      <c r="T16" s="33"/>
      <c r="U16" s="33"/>
      <c r="V16" s="26">
        <f t="shared" si="0"/>
        <v>0</v>
      </c>
      <c r="W16" s="33"/>
      <c r="X16" s="33"/>
      <c r="Y16" s="33">
        <v>369775998</v>
      </c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27">
        <f t="shared" si="1"/>
        <v>369775998</v>
      </c>
      <c r="AP16" s="33"/>
      <c r="AQ16" s="27">
        <f t="shared" si="2"/>
        <v>0</v>
      </c>
      <c r="AR16" s="25">
        <f t="shared" si="3"/>
        <v>369775998</v>
      </c>
    </row>
    <row r="17" spans="2:44" ht="60" hidden="1" customHeight="1" x14ac:dyDescent="0.25">
      <c r="B17" s="18" t="s">
        <v>42</v>
      </c>
      <c r="C17" s="20" t="s">
        <v>44</v>
      </c>
      <c r="D17" s="21" t="s">
        <v>45</v>
      </c>
      <c r="E17" s="21" t="s">
        <v>290</v>
      </c>
      <c r="F17" s="69">
        <v>22</v>
      </c>
      <c r="G17" s="21" t="s">
        <v>291</v>
      </c>
      <c r="H17" s="69">
        <v>2201</v>
      </c>
      <c r="I17" s="19">
        <v>2022520010153</v>
      </c>
      <c r="J17" s="28" t="s">
        <v>58</v>
      </c>
      <c r="K17" s="32">
        <v>255290777681.78</v>
      </c>
      <c r="L17" s="19">
        <v>1</v>
      </c>
      <c r="M17" s="179"/>
      <c r="N17" s="33"/>
      <c r="O17" s="33">
        <v>253578244305.22</v>
      </c>
      <c r="P17" s="33"/>
      <c r="Q17" s="33"/>
      <c r="R17" s="33"/>
      <c r="S17" s="33">
        <v>400000000</v>
      </c>
      <c r="T17" s="33"/>
      <c r="U17" s="33"/>
      <c r="V17" s="26">
        <f t="shared" si="0"/>
        <v>253978244305.22</v>
      </c>
      <c r="W17" s="33">
        <v>1051966221.36</v>
      </c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>
        <v>260567155.19999999</v>
      </c>
      <c r="AL17" s="33"/>
      <c r="AM17" s="33"/>
      <c r="AN17" s="33"/>
      <c r="AO17" s="27">
        <f t="shared" si="1"/>
        <v>1312533376.5599999</v>
      </c>
      <c r="AP17" s="33"/>
      <c r="AQ17" s="27">
        <f t="shared" si="2"/>
        <v>0</v>
      </c>
      <c r="AR17" s="25">
        <f t="shared" si="3"/>
        <v>255290777681.78</v>
      </c>
    </row>
    <row r="18" spans="2:44" ht="60" hidden="1" customHeight="1" x14ac:dyDescent="0.25">
      <c r="B18" s="18" t="s">
        <v>42</v>
      </c>
      <c r="C18" s="20" t="s">
        <v>44</v>
      </c>
      <c r="D18" s="21" t="s">
        <v>45</v>
      </c>
      <c r="E18" s="21" t="s">
        <v>290</v>
      </c>
      <c r="F18" s="69">
        <v>22</v>
      </c>
      <c r="G18" s="21" t="s">
        <v>291</v>
      </c>
      <c r="H18" s="69">
        <v>2201</v>
      </c>
      <c r="I18" s="19" t="s">
        <v>59</v>
      </c>
      <c r="J18" s="28" t="s">
        <v>60</v>
      </c>
      <c r="K18" s="32">
        <v>20000000</v>
      </c>
      <c r="L18" s="19">
        <v>1</v>
      </c>
      <c r="M18" s="179"/>
      <c r="N18" s="33"/>
      <c r="O18" s="33"/>
      <c r="P18" s="33"/>
      <c r="Q18" s="33"/>
      <c r="R18" s="33"/>
      <c r="S18" s="33"/>
      <c r="T18" s="33"/>
      <c r="U18" s="33"/>
      <c r="V18" s="26">
        <f t="shared" si="0"/>
        <v>0</v>
      </c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>
        <v>20000000</v>
      </c>
      <c r="AL18" s="33"/>
      <c r="AM18" s="33"/>
      <c r="AN18" s="33"/>
      <c r="AO18" s="27">
        <f t="shared" si="1"/>
        <v>20000000</v>
      </c>
      <c r="AP18" s="33"/>
      <c r="AQ18" s="27">
        <f t="shared" si="2"/>
        <v>0</v>
      </c>
      <c r="AR18" s="25">
        <f t="shared" si="3"/>
        <v>20000000</v>
      </c>
    </row>
    <row r="19" spans="2:44" ht="60" hidden="1" customHeight="1" x14ac:dyDescent="0.25">
      <c r="B19" s="18" t="s">
        <v>42</v>
      </c>
      <c r="C19" s="20" t="s">
        <v>44</v>
      </c>
      <c r="D19" s="21" t="s">
        <v>45</v>
      </c>
      <c r="E19" s="21" t="s">
        <v>290</v>
      </c>
      <c r="F19" s="69">
        <v>22</v>
      </c>
      <c r="G19" s="21" t="s">
        <v>291</v>
      </c>
      <c r="H19" s="69">
        <v>2201</v>
      </c>
      <c r="I19" s="19" t="s">
        <v>61</v>
      </c>
      <c r="J19" s="28" t="s">
        <v>62</v>
      </c>
      <c r="K19" s="32">
        <v>200000000</v>
      </c>
      <c r="L19" s="19">
        <v>1</v>
      </c>
      <c r="M19" s="179"/>
      <c r="N19" s="33"/>
      <c r="O19" s="33"/>
      <c r="P19" s="33"/>
      <c r="Q19" s="33"/>
      <c r="R19" s="33"/>
      <c r="S19" s="33"/>
      <c r="T19" s="33"/>
      <c r="U19" s="33"/>
      <c r="V19" s="26">
        <f t="shared" si="0"/>
        <v>0</v>
      </c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>
        <v>200000000</v>
      </c>
      <c r="AL19" s="33"/>
      <c r="AM19" s="33"/>
      <c r="AN19" s="33"/>
      <c r="AO19" s="27">
        <f t="shared" si="1"/>
        <v>200000000</v>
      </c>
      <c r="AP19" s="33"/>
      <c r="AQ19" s="27">
        <f t="shared" si="2"/>
        <v>0</v>
      </c>
      <c r="AR19" s="25">
        <f t="shared" si="3"/>
        <v>200000000</v>
      </c>
    </row>
    <row r="20" spans="2:44" ht="60" hidden="1" customHeight="1" x14ac:dyDescent="0.25">
      <c r="B20" s="18" t="s">
        <v>42</v>
      </c>
      <c r="C20" s="20" t="s">
        <v>44</v>
      </c>
      <c r="D20" s="21" t="s">
        <v>45</v>
      </c>
      <c r="E20" s="21" t="s">
        <v>290</v>
      </c>
      <c r="F20" s="69">
        <v>22</v>
      </c>
      <c r="G20" s="21" t="s">
        <v>291</v>
      </c>
      <c r="H20" s="69">
        <v>2201</v>
      </c>
      <c r="I20" s="19" t="s">
        <v>63</v>
      </c>
      <c r="J20" s="28" t="s">
        <v>64</v>
      </c>
      <c r="K20" s="32">
        <v>117700000</v>
      </c>
      <c r="L20" s="19">
        <v>2</v>
      </c>
      <c r="M20" s="179"/>
      <c r="N20" s="33"/>
      <c r="O20" s="33"/>
      <c r="P20" s="33"/>
      <c r="Q20" s="33"/>
      <c r="R20" s="33"/>
      <c r="S20" s="33"/>
      <c r="T20" s="33"/>
      <c r="U20" s="33"/>
      <c r="V20" s="26">
        <f t="shared" si="0"/>
        <v>0</v>
      </c>
      <c r="W20" s="33"/>
      <c r="X20" s="31">
        <v>103399038.45999999</v>
      </c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>
        <v>14300961.539999999</v>
      </c>
      <c r="AL20" s="33"/>
      <c r="AM20" s="33"/>
      <c r="AN20" s="33"/>
      <c r="AO20" s="27">
        <f t="shared" si="1"/>
        <v>117700000</v>
      </c>
      <c r="AP20" s="33"/>
      <c r="AQ20" s="27">
        <f t="shared" si="2"/>
        <v>0</v>
      </c>
      <c r="AR20" s="25">
        <f t="shared" si="3"/>
        <v>117700000</v>
      </c>
    </row>
    <row r="21" spans="2:44" ht="60" hidden="1" customHeight="1" x14ac:dyDescent="0.2">
      <c r="B21" s="18" t="s">
        <v>42</v>
      </c>
      <c r="C21" s="20" t="s">
        <v>44</v>
      </c>
      <c r="D21" s="21" t="s">
        <v>45</v>
      </c>
      <c r="E21" s="21" t="s">
        <v>290</v>
      </c>
      <c r="F21" s="69">
        <v>22</v>
      </c>
      <c r="G21" s="21" t="s">
        <v>291</v>
      </c>
      <c r="H21" s="69">
        <v>2201</v>
      </c>
      <c r="I21" s="22" t="s">
        <v>65</v>
      </c>
      <c r="J21" s="23" t="s">
        <v>66</v>
      </c>
      <c r="K21" s="24">
        <v>20000000</v>
      </c>
      <c r="L21" s="19">
        <v>1</v>
      </c>
      <c r="M21" s="179"/>
      <c r="N21" s="31"/>
      <c r="O21" s="31"/>
      <c r="P21" s="31"/>
      <c r="Q21" s="31"/>
      <c r="R21" s="31"/>
      <c r="S21" s="31"/>
      <c r="T21" s="31"/>
      <c r="U21" s="31"/>
      <c r="V21" s="26">
        <f t="shared" si="0"/>
        <v>0</v>
      </c>
      <c r="W21" s="31"/>
      <c r="X21" s="31"/>
      <c r="Y21" s="31"/>
      <c r="Z21" s="31"/>
      <c r="AA21" s="31"/>
      <c r="AB21" s="31"/>
      <c r="AC21" s="31"/>
      <c r="AD21" s="31"/>
      <c r="AE21" s="31"/>
      <c r="AF21" s="31">
        <v>20000000</v>
      </c>
      <c r="AG21" s="31"/>
      <c r="AH21" s="31"/>
      <c r="AI21" s="31"/>
      <c r="AJ21" s="31"/>
      <c r="AK21" s="31"/>
      <c r="AL21" s="31"/>
      <c r="AM21" s="31"/>
      <c r="AN21" s="31"/>
      <c r="AO21" s="27">
        <f t="shared" si="1"/>
        <v>20000000</v>
      </c>
      <c r="AP21" s="31"/>
      <c r="AQ21" s="27">
        <f t="shared" si="2"/>
        <v>0</v>
      </c>
      <c r="AR21" s="25">
        <f t="shared" si="3"/>
        <v>20000000</v>
      </c>
    </row>
    <row r="22" spans="2:44" ht="60" hidden="1" customHeight="1" x14ac:dyDescent="0.25">
      <c r="B22" s="18" t="s">
        <v>42</v>
      </c>
      <c r="C22" s="20" t="s">
        <v>44</v>
      </c>
      <c r="D22" s="21" t="s">
        <v>45</v>
      </c>
      <c r="E22" s="21" t="s">
        <v>290</v>
      </c>
      <c r="F22" s="69">
        <v>22</v>
      </c>
      <c r="G22" s="21" t="s">
        <v>291</v>
      </c>
      <c r="H22" s="69">
        <v>2201</v>
      </c>
      <c r="I22" s="19" t="s">
        <v>67</v>
      </c>
      <c r="J22" s="28" t="s">
        <v>68</v>
      </c>
      <c r="K22" s="32">
        <v>590677129</v>
      </c>
      <c r="L22" s="19">
        <v>1</v>
      </c>
      <c r="M22" s="179"/>
      <c r="N22" s="30"/>
      <c r="O22" s="30"/>
      <c r="P22" s="30"/>
      <c r="Q22" s="30"/>
      <c r="R22" s="30"/>
      <c r="S22" s="30"/>
      <c r="T22" s="30"/>
      <c r="U22" s="30"/>
      <c r="V22" s="26">
        <f t="shared" si="0"/>
        <v>0</v>
      </c>
      <c r="W22" s="30"/>
      <c r="X22" s="30"/>
      <c r="Y22" s="30">
        <v>430224002</v>
      </c>
      <c r="Z22" s="30"/>
      <c r="AA22" s="30"/>
      <c r="AB22" s="30"/>
      <c r="AC22" s="30"/>
      <c r="AD22" s="30"/>
      <c r="AE22" s="30"/>
      <c r="AF22" s="30">
        <v>160453127</v>
      </c>
      <c r="AG22" s="30"/>
      <c r="AH22" s="30"/>
      <c r="AI22" s="30"/>
      <c r="AJ22" s="30"/>
      <c r="AK22" s="30"/>
      <c r="AL22" s="30"/>
      <c r="AM22" s="30"/>
      <c r="AN22" s="30"/>
      <c r="AO22" s="27">
        <f t="shared" si="1"/>
        <v>590677129</v>
      </c>
      <c r="AP22" s="30"/>
      <c r="AQ22" s="27">
        <f t="shared" si="2"/>
        <v>0</v>
      </c>
      <c r="AR22" s="25">
        <f t="shared" si="3"/>
        <v>590677129</v>
      </c>
    </row>
    <row r="23" spans="2:44" ht="81" hidden="1" customHeight="1" x14ac:dyDescent="0.25">
      <c r="B23" s="18" t="s">
        <v>42</v>
      </c>
      <c r="C23" s="20" t="s">
        <v>44</v>
      </c>
      <c r="D23" s="21" t="s">
        <v>45</v>
      </c>
      <c r="E23" s="21" t="s">
        <v>290</v>
      </c>
      <c r="F23" s="69">
        <v>22</v>
      </c>
      <c r="G23" s="21" t="s">
        <v>291</v>
      </c>
      <c r="H23" s="69">
        <v>2201</v>
      </c>
      <c r="I23" s="19" t="s">
        <v>69</v>
      </c>
      <c r="J23" s="28" t="s">
        <v>70</v>
      </c>
      <c r="K23" s="32">
        <v>1452000000</v>
      </c>
      <c r="L23" s="19">
        <v>1</v>
      </c>
      <c r="M23" s="179"/>
      <c r="N23" s="30"/>
      <c r="O23" s="30">
        <v>1452000000</v>
      </c>
      <c r="P23" s="30"/>
      <c r="Q23" s="30"/>
      <c r="R23" s="30"/>
      <c r="S23" s="30"/>
      <c r="T23" s="30"/>
      <c r="U23" s="30"/>
      <c r="V23" s="26">
        <f t="shared" si="0"/>
        <v>1452000000</v>
      </c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27">
        <f t="shared" si="1"/>
        <v>0</v>
      </c>
      <c r="AP23" s="30"/>
      <c r="AQ23" s="27">
        <f t="shared" si="2"/>
        <v>0</v>
      </c>
      <c r="AR23" s="25">
        <f t="shared" si="3"/>
        <v>1452000000</v>
      </c>
    </row>
    <row r="24" spans="2:44" ht="67.5" hidden="1" customHeight="1" x14ac:dyDescent="0.25">
      <c r="B24" s="18" t="s">
        <v>42</v>
      </c>
      <c r="C24" s="20" t="s">
        <v>44</v>
      </c>
      <c r="D24" s="21" t="s">
        <v>45</v>
      </c>
      <c r="E24" s="21" t="s">
        <v>290</v>
      </c>
      <c r="F24" s="69">
        <v>22</v>
      </c>
      <c r="G24" s="21" t="s">
        <v>291</v>
      </c>
      <c r="H24" s="69">
        <v>2201</v>
      </c>
      <c r="I24" s="19" t="s">
        <v>71</v>
      </c>
      <c r="J24" s="28" t="s">
        <v>72</v>
      </c>
      <c r="K24" s="32">
        <v>1475728000</v>
      </c>
      <c r="L24" s="19">
        <v>1</v>
      </c>
      <c r="M24" s="179"/>
      <c r="N24" s="30"/>
      <c r="O24" s="30"/>
      <c r="P24" s="30"/>
      <c r="Q24" s="30"/>
      <c r="R24" s="30"/>
      <c r="S24" s="30"/>
      <c r="T24" s="30"/>
      <c r="U24" s="30"/>
      <c r="V24" s="26">
        <f t="shared" si="0"/>
        <v>0</v>
      </c>
      <c r="W24" s="30"/>
      <c r="X24" s="30"/>
      <c r="Y24" s="30"/>
      <c r="Z24" s="30"/>
      <c r="AA24" s="30"/>
      <c r="AB24" s="30"/>
      <c r="AC24" s="30"/>
      <c r="AD24" s="30"/>
      <c r="AE24" s="30"/>
      <c r="AF24" s="30">
        <v>5000000</v>
      </c>
      <c r="AG24" s="30"/>
      <c r="AH24" s="30"/>
      <c r="AI24" s="30"/>
      <c r="AJ24" s="30"/>
      <c r="AK24" s="30">
        <v>1470728000</v>
      </c>
      <c r="AL24" s="30"/>
      <c r="AM24" s="30"/>
      <c r="AN24" s="30"/>
      <c r="AO24" s="27">
        <f t="shared" si="1"/>
        <v>1475728000</v>
      </c>
      <c r="AP24" s="30"/>
      <c r="AQ24" s="27">
        <f t="shared" si="2"/>
        <v>0</v>
      </c>
      <c r="AR24" s="25">
        <f t="shared" si="3"/>
        <v>1475728000</v>
      </c>
    </row>
    <row r="25" spans="2:44" ht="60" hidden="1" customHeight="1" x14ac:dyDescent="0.25">
      <c r="B25" s="18" t="s">
        <v>42</v>
      </c>
      <c r="C25" s="20" t="s">
        <v>44</v>
      </c>
      <c r="D25" s="21" t="s">
        <v>45</v>
      </c>
      <c r="E25" s="21" t="s">
        <v>290</v>
      </c>
      <c r="F25" s="69">
        <v>22</v>
      </c>
      <c r="G25" s="21" t="s">
        <v>291</v>
      </c>
      <c r="H25" s="69">
        <v>2201</v>
      </c>
      <c r="I25" s="19" t="s">
        <v>73</v>
      </c>
      <c r="J25" s="28" t="s">
        <v>74</v>
      </c>
      <c r="K25" s="32">
        <v>761698610</v>
      </c>
      <c r="L25" s="19">
        <v>1</v>
      </c>
      <c r="M25" s="180"/>
      <c r="N25" s="30"/>
      <c r="O25" s="30">
        <v>721698610</v>
      </c>
      <c r="P25" s="30"/>
      <c r="Q25" s="30"/>
      <c r="R25" s="30"/>
      <c r="S25" s="30"/>
      <c r="T25" s="30"/>
      <c r="U25" s="30"/>
      <c r="V25" s="26">
        <f t="shared" si="0"/>
        <v>721698610</v>
      </c>
      <c r="W25" s="30"/>
      <c r="X25" s="30"/>
      <c r="Y25" s="30"/>
      <c r="Z25" s="30"/>
      <c r="AA25" s="30"/>
      <c r="AB25" s="30"/>
      <c r="AC25" s="30"/>
      <c r="AD25" s="30"/>
      <c r="AE25" s="30"/>
      <c r="AF25" s="30">
        <v>40000000</v>
      </c>
      <c r="AG25" s="30"/>
      <c r="AH25" s="30"/>
      <c r="AI25" s="30"/>
      <c r="AJ25" s="30"/>
      <c r="AK25" s="30"/>
      <c r="AL25" s="30"/>
      <c r="AM25" s="30"/>
      <c r="AN25" s="30"/>
      <c r="AO25" s="27">
        <f t="shared" si="1"/>
        <v>40000000</v>
      </c>
      <c r="AP25" s="30"/>
      <c r="AQ25" s="27">
        <f t="shared" si="2"/>
        <v>0</v>
      </c>
      <c r="AR25" s="25">
        <f t="shared" si="3"/>
        <v>761698610</v>
      </c>
    </row>
    <row r="26" spans="2:44" ht="60" hidden="1" customHeight="1" x14ac:dyDescent="0.25">
      <c r="B26" s="18" t="s">
        <v>42</v>
      </c>
      <c r="C26" s="34" t="s">
        <v>75</v>
      </c>
      <c r="D26" s="21" t="s">
        <v>76</v>
      </c>
      <c r="E26" s="21" t="s">
        <v>292</v>
      </c>
      <c r="F26" s="69">
        <v>19</v>
      </c>
      <c r="G26" s="21" t="s">
        <v>293</v>
      </c>
      <c r="H26" s="69">
        <v>1905</v>
      </c>
      <c r="I26" s="19">
        <v>2022520010011</v>
      </c>
      <c r="J26" s="28" t="s">
        <v>77</v>
      </c>
      <c r="K26" s="32">
        <v>609776435.28999996</v>
      </c>
      <c r="L26" s="19">
        <v>1</v>
      </c>
      <c r="M26" s="150">
        <f>SUM(AR26:AR40)</f>
        <v>315554332113.02997</v>
      </c>
      <c r="N26" s="30"/>
      <c r="O26" s="30"/>
      <c r="P26" s="30"/>
      <c r="Q26" s="30"/>
      <c r="R26" s="30"/>
      <c r="S26" s="30"/>
      <c r="T26" s="30"/>
      <c r="U26" s="30"/>
      <c r="V26" s="26">
        <f>SUM(N26:U26)</f>
        <v>0</v>
      </c>
      <c r="W26" s="30"/>
      <c r="X26" s="30"/>
      <c r="Y26" s="30"/>
      <c r="Z26" s="30"/>
      <c r="AA26" s="30"/>
      <c r="AB26" s="30"/>
      <c r="AC26" s="30"/>
      <c r="AD26" s="30"/>
      <c r="AE26" s="30"/>
      <c r="AF26" s="30">
        <v>345760000</v>
      </c>
      <c r="AG26" s="30"/>
      <c r="AH26" s="30"/>
      <c r="AI26" s="30"/>
      <c r="AJ26" s="30"/>
      <c r="AK26" s="30">
        <v>264016435.28999999</v>
      </c>
      <c r="AL26" s="30"/>
      <c r="AM26" s="30"/>
      <c r="AN26" s="30"/>
      <c r="AO26" s="27">
        <f t="shared" ref="AO26:AO40" si="4">SUM(W26:AN26)</f>
        <v>609776435.28999996</v>
      </c>
      <c r="AP26" s="30"/>
      <c r="AQ26" s="27">
        <f t="shared" si="2"/>
        <v>0</v>
      </c>
      <c r="AR26" s="25">
        <f t="shared" si="3"/>
        <v>609776435.28999996</v>
      </c>
    </row>
    <row r="27" spans="2:44" ht="60" hidden="1" customHeight="1" x14ac:dyDescent="0.25">
      <c r="B27" s="18" t="s">
        <v>42</v>
      </c>
      <c r="C27" s="34" t="s">
        <v>75</v>
      </c>
      <c r="D27" s="21" t="s">
        <v>76</v>
      </c>
      <c r="E27" s="21" t="s">
        <v>292</v>
      </c>
      <c r="F27" s="69">
        <v>19</v>
      </c>
      <c r="G27" s="21" t="s">
        <v>294</v>
      </c>
      <c r="H27" s="69">
        <v>1903</v>
      </c>
      <c r="I27" s="19">
        <v>2022520010041</v>
      </c>
      <c r="J27" s="28" t="s">
        <v>78</v>
      </c>
      <c r="K27" s="32">
        <v>420600000</v>
      </c>
      <c r="L27" s="19">
        <v>3</v>
      </c>
      <c r="M27" s="151"/>
      <c r="N27" s="30"/>
      <c r="O27" s="30"/>
      <c r="P27" s="30"/>
      <c r="Q27" s="30"/>
      <c r="R27" s="30"/>
      <c r="S27" s="30"/>
      <c r="T27" s="30"/>
      <c r="U27" s="30"/>
      <c r="V27" s="26">
        <f t="shared" si="0"/>
        <v>0</v>
      </c>
      <c r="W27" s="30">
        <v>420600000</v>
      </c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27">
        <f t="shared" si="4"/>
        <v>420600000</v>
      </c>
      <c r="AP27" s="30"/>
      <c r="AQ27" s="27">
        <f t="shared" si="2"/>
        <v>0</v>
      </c>
      <c r="AR27" s="25">
        <f t="shared" si="3"/>
        <v>420600000</v>
      </c>
    </row>
    <row r="28" spans="2:44" ht="60" hidden="1" customHeight="1" x14ac:dyDescent="0.25">
      <c r="B28" s="18" t="s">
        <v>42</v>
      </c>
      <c r="C28" s="34" t="s">
        <v>75</v>
      </c>
      <c r="D28" s="21" t="s">
        <v>76</v>
      </c>
      <c r="E28" s="21" t="s">
        <v>292</v>
      </c>
      <c r="F28" s="69">
        <v>19</v>
      </c>
      <c r="G28" s="21" t="s">
        <v>294</v>
      </c>
      <c r="H28" s="69">
        <v>1903</v>
      </c>
      <c r="I28" s="19">
        <v>2022520010074</v>
      </c>
      <c r="J28" s="28" t="s">
        <v>79</v>
      </c>
      <c r="K28" s="32">
        <v>1921459017.6900001</v>
      </c>
      <c r="L28" s="19">
        <v>15</v>
      </c>
      <c r="M28" s="151"/>
      <c r="N28" s="30">
        <v>1459366999.9999998</v>
      </c>
      <c r="O28" s="30"/>
      <c r="P28" s="30"/>
      <c r="Q28" s="30"/>
      <c r="R28" s="30"/>
      <c r="S28" s="30"/>
      <c r="T28" s="30"/>
      <c r="U28" s="30"/>
      <c r="V28" s="26">
        <f t="shared" si="0"/>
        <v>1459366999.9999998</v>
      </c>
      <c r="W28" s="30">
        <v>224644319.38999999</v>
      </c>
      <c r="X28" s="30"/>
      <c r="Y28" s="30">
        <v>1000000</v>
      </c>
      <c r="Z28" s="30"/>
      <c r="AA28" s="30"/>
      <c r="AB28" s="30"/>
      <c r="AC28" s="30"/>
      <c r="AD28" s="30"/>
      <c r="AE28" s="30"/>
      <c r="AF28" s="30">
        <v>186447698.29999995</v>
      </c>
      <c r="AG28" s="30"/>
      <c r="AH28" s="30"/>
      <c r="AI28" s="30"/>
      <c r="AJ28" s="30"/>
      <c r="AK28" s="30">
        <v>50000000</v>
      </c>
      <c r="AL28" s="30"/>
      <c r="AM28" s="30"/>
      <c r="AN28" s="30"/>
      <c r="AO28" s="27">
        <f t="shared" si="4"/>
        <v>462092017.68999994</v>
      </c>
      <c r="AP28" s="30"/>
      <c r="AQ28" s="27">
        <f t="shared" si="2"/>
        <v>0</v>
      </c>
      <c r="AR28" s="25">
        <f t="shared" si="3"/>
        <v>1921459017.6899996</v>
      </c>
    </row>
    <row r="29" spans="2:44" ht="60" hidden="1" customHeight="1" x14ac:dyDescent="0.25">
      <c r="B29" s="18" t="s">
        <v>42</v>
      </c>
      <c r="C29" s="34" t="s">
        <v>75</v>
      </c>
      <c r="D29" s="21" t="s">
        <v>76</v>
      </c>
      <c r="E29" s="21" t="s">
        <v>292</v>
      </c>
      <c r="F29" s="69">
        <v>19</v>
      </c>
      <c r="G29" s="21" t="s">
        <v>293</v>
      </c>
      <c r="H29" s="69">
        <v>1905</v>
      </c>
      <c r="I29" s="19">
        <v>2022520010076</v>
      </c>
      <c r="J29" s="28" t="s">
        <v>80</v>
      </c>
      <c r="K29" s="32">
        <v>881450000</v>
      </c>
      <c r="L29" s="19">
        <v>7</v>
      </c>
      <c r="M29" s="151"/>
      <c r="N29" s="30"/>
      <c r="O29" s="30"/>
      <c r="P29" s="30"/>
      <c r="Q29" s="30"/>
      <c r="R29" s="30"/>
      <c r="S29" s="30"/>
      <c r="T29" s="30"/>
      <c r="U29" s="30"/>
      <c r="V29" s="26">
        <f t="shared" si="0"/>
        <v>0</v>
      </c>
      <c r="W29" s="30">
        <v>866049999.99999988</v>
      </c>
      <c r="X29" s="30"/>
      <c r="Y29" s="30">
        <v>5000000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>
        <v>10400000</v>
      </c>
      <c r="AL29" s="30"/>
      <c r="AM29" s="30"/>
      <c r="AN29" s="30"/>
      <c r="AO29" s="27">
        <f t="shared" si="4"/>
        <v>881449999.99999988</v>
      </c>
      <c r="AP29" s="30"/>
      <c r="AQ29" s="27">
        <f t="shared" si="2"/>
        <v>0</v>
      </c>
      <c r="AR29" s="25">
        <f t="shared" si="3"/>
        <v>881449999.99999988</v>
      </c>
    </row>
    <row r="30" spans="2:44" ht="60" hidden="1" customHeight="1" x14ac:dyDescent="0.2">
      <c r="B30" s="18" t="s">
        <v>42</v>
      </c>
      <c r="C30" s="34" t="s">
        <v>75</v>
      </c>
      <c r="D30" s="21" t="s">
        <v>76</v>
      </c>
      <c r="E30" s="21" t="s">
        <v>292</v>
      </c>
      <c r="F30" s="69">
        <v>19</v>
      </c>
      <c r="G30" s="21" t="s">
        <v>293</v>
      </c>
      <c r="H30" s="69">
        <v>1905</v>
      </c>
      <c r="I30" s="19">
        <v>2022520010084</v>
      </c>
      <c r="J30" s="23" t="s">
        <v>81</v>
      </c>
      <c r="K30" s="24">
        <v>400300000</v>
      </c>
      <c r="L30" s="19">
        <v>2</v>
      </c>
      <c r="M30" s="151"/>
      <c r="N30" s="31">
        <v>179000000</v>
      </c>
      <c r="O30" s="31"/>
      <c r="P30" s="31"/>
      <c r="Q30" s="31"/>
      <c r="R30" s="31"/>
      <c r="S30" s="31"/>
      <c r="T30" s="31"/>
      <c r="U30" s="31"/>
      <c r="V30" s="26">
        <f t="shared" si="0"/>
        <v>179000000</v>
      </c>
      <c r="W30" s="31">
        <v>221300000</v>
      </c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27">
        <f t="shared" si="4"/>
        <v>221300000</v>
      </c>
      <c r="AP30" s="31"/>
      <c r="AQ30" s="27">
        <f t="shared" si="2"/>
        <v>0</v>
      </c>
      <c r="AR30" s="25">
        <f t="shared" si="3"/>
        <v>400300000</v>
      </c>
    </row>
    <row r="31" spans="2:44" ht="60" hidden="1" customHeight="1" x14ac:dyDescent="0.25">
      <c r="B31" s="18" t="s">
        <v>42</v>
      </c>
      <c r="C31" s="34" t="s">
        <v>75</v>
      </c>
      <c r="D31" s="21" t="s">
        <v>76</v>
      </c>
      <c r="E31" s="21" t="s">
        <v>292</v>
      </c>
      <c r="F31" s="69">
        <v>19</v>
      </c>
      <c r="G31" s="21" t="s">
        <v>293</v>
      </c>
      <c r="H31" s="69">
        <v>1905</v>
      </c>
      <c r="I31" s="19">
        <v>2022520010090</v>
      </c>
      <c r="J31" s="28" t="s">
        <v>82</v>
      </c>
      <c r="K31" s="32">
        <v>569500000</v>
      </c>
      <c r="L31" s="19">
        <v>5</v>
      </c>
      <c r="M31" s="151"/>
      <c r="N31" s="30"/>
      <c r="O31" s="30"/>
      <c r="P31" s="30"/>
      <c r="Q31" s="30"/>
      <c r="R31" s="30"/>
      <c r="S31" s="30"/>
      <c r="T31" s="30"/>
      <c r="U31" s="30"/>
      <c r="V31" s="26">
        <f t="shared" si="0"/>
        <v>0</v>
      </c>
      <c r="W31" s="30">
        <v>569500000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27">
        <f t="shared" si="4"/>
        <v>569500000</v>
      </c>
      <c r="AP31" s="30"/>
      <c r="AQ31" s="27">
        <f t="shared" si="2"/>
        <v>0</v>
      </c>
      <c r="AR31" s="25">
        <f t="shared" si="3"/>
        <v>569500000</v>
      </c>
    </row>
    <row r="32" spans="2:44" ht="60" hidden="1" customHeight="1" x14ac:dyDescent="0.25">
      <c r="B32" s="18" t="s">
        <v>42</v>
      </c>
      <c r="C32" s="34" t="s">
        <v>75</v>
      </c>
      <c r="D32" s="21" t="s">
        <v>76</v>
      </c>
      <c r="E32" s="21" t="s">
        <v>292</v>
      </c>
      <c r="F32" s="69">
        <v>19</v>
      </c>
      <c r="G32" s="21" t="s">
        <v>293</v>
      </c>
      <c r="H32" s="69">
        <v>1905</v>
      </c>
      <c r="I32" s="19">
        <v>2022520010096</v>
      </c>
      <c r="J32" s="28" t="s">
        <v>83</v>
      </c>
      <c r="K32" s="32">
        <v>507250000</v>
      </c>
      <c r="L32" s="19">
        <v>4</v>
      </c>
      <c r="M32" s="151"/>
      <c r="N32" s="30">
        <v>346000000</v>
      </c>
      <c r="O32" s="30"/>
      <c r="P32" s="30"/>
      <c r="Q32" s="30"/>
      <c r="R32" s="30"/>
      <c r="S32" s="30"/>
      <c r="T32" s="30"/>
      <c r="U32" s="30"/>
      <c r="V32" s="26">
        <f t="shared" si="0"/>
        <v>346000000</v>
      </c>
      <c r="W32" s="30">
        <v>161250000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27">
        <f t="shared" si="4"/>
        <v>161250000</v>
      </c>
      <c r="AP32" s="30"/>
      <c r="AQ32" s="27">
        <f t="shared" si="2"/>
        <v>0</v>
      </c>
      <c r="AR32" s="25">
        <f t="shared" si="3"/>
        <v>507250000</v>
      </c>
    </row>
    <row r="33" spans="2:44" ht="60" hidden="1" customHeight="1" x14ac:dyDescent="0.25">
      <c r="B33" s="18" t="s">
        <v>42</v>
      </c>
      <c r="C33" s="34" t="s">
        <v>75</v>
      </c>
      <c r="D33" s="21" t="s">
        <v>76</v>
      </c>
      <c r="E33" s="21" t="s">
        <v>292</v>
      </c>
      <c r="F33" s="69">
        <v>19</v>
      </c>
      <c r="G33" s="21" t="s">
        <v>295</v>
      </c>
      <c r="H33" s="69">
        <v>1906</v>
      </c>
      <c r="I33" s="19">
        <v>2022520010104</v>
      </c>
      <c r="J33" s="28" t="s">
        <v>84</v>
      </c>
      <c r="K33" s="32">
        <v>307431702102.34998</v>
      </c>
      <c r="L33" s="19">
        <v>6</v>
      </c>
      <c r="M33" s="151"/>
      <c r="N33" s="30">
        <v>102348731000</v>
      </c>
      <c r="O33" s="30"/>
      <c r="P33" s="30"/>
      <c r="Q33" s="30"/>
      <c r="R33" s="30"/>
      <c r="S33" s="30">
        <v>648018000</v>
      </c>
      <c r="T33" s="30"/>
      <c r="U33" s="30"/>
      <c r="V33" s="26">
        <f t="shared" si="0"/>
        <v>102996749000</v>
      </c>
      <c r="W33" s="30">
        <v>1456172752.3499999</v>
      </c>
      <c r="X33" s="30">
        <v>10000000</v>
      </c>
      <c r="Y33" s="30">
        <v>1000000</v>
      </c>
      <c r="Z33" s="30"/>
      <c r="AA33" s="30"/>
      <c r="AB33" s="30"/>
      <c r="AC33" s="30">
        <v>191654579000</v>
      </c>
      <c r="AD33" s="30"/>
      <c r="AE33" s="30">
        <v>10613400000</v>
      </c>
      <c r="AF33" s="30"/>
      <c r="AG33" s="30"/>
      <c r="AH33" s="30"/>
      <c r="AI33" s="30"/>
      <c r="AJ33" s="30"/>
      <c r="AK33" s="30">
        <v>312506569.5</v>
      </c>
      <c r="AL33" s="30">
        <v>387294780.5</v>
      </c>
      <c r="AM33" s="30"/>
      <c r="AN33" s="30"/>
      <c r="AO33" s="27">
        <f t="shared" si="4"/>
        <v>204434953102.35001</v>
      </c>
      <c r="AP33" s="30"/>
      <c r="AQ33" s="27">
        <f t="shared" si="2"/>
        <v>0</v>
      </c>
      <c r="AR33" s="25">
        <f t="shared" si="3"/>
        <v>307431702102.34998</v>
      </c>
    </row>
    <row r="34" spans="2:44" ht="60" hidden="1" customHeight="1" x14ac:dyDescent="0.2">
      <c r="B34" s="18" t="s">
        <v>42</v>
      </c>
      <c r="C34" s="34" t="s">
        <v>75</v>
      </c>
      <c r="D34" s="21" t="s">
        <v>76</v>
      </c>
      <c r="E34" s="21" t="s">
        <v>292</v>
      </c>
      <c r="F34" s="69">
        <v>19</v>
      </c>
      <c r="G34" s="21" t="s">
        <v>293</v>
      </c>
      <c r="H34" s="69">
        <v>1905</v>
      </c>
      <c r="I34" s="19">
        <v>2022520010108</v>
      </c>
      <c r="J34" s="23" t="s">
        <v>85</v>
      </c>
      <c r="K34" s="24">
        <v>394900000</v>
      </c>
      <c r="L34" s="19">
        <v>3</v>
      </c>
      <c r="M34" s="151"/>
      <c r="N34" s="31">
        <v>179000000</v>
      </c>
      <c r="O34" s="31"/>
      <c r="P34" s="31"/>
      <c r="Q34" s="31"/>
      <c r="R34" s="31"/>
      <c r="S34" s="31"/>
      <c r="T34" s="31"/>
      <c r="U34" s="31"/>
      <c r="V34" s="26">
        <f t="shared" si="0"/>
        <v>179000000</v>
      </c>
      <c r="W34" s="31">
        <v>215900000</v>
      </c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27">
        <f t="shared" si="4"/>
        <v>215900000</v>
      </c>
      <c r="AP34" s="31"/>
      <c r="AQ34" s="27">
        <f t="shared" si="2"/>
        <v>0</v>
      </c>
      <c r="AR34" s="25">
        <f t="shared" si="3"/>
        <v>394900000</v>
      </c>
    </row>
    <row r="35" spans="2:44" ht="60" hidden="1" customHeight="1" x14ac:dyDescent="0.25">
      <c r="B35" s="18" t="s">
        <v>42</v>
      </c>
      <c r="C35" s="34" t="s">
        <v>75</v>
      </c>
      <c r="D35" s="21" t="s">
        <v>76</v>
      </c>
      <c r="E35" s="21" t="s">
        <v>292</v>
      </c>
      <c r="F35" s="69">
        <v>19</v>
      </c>
      <c r="G35" s="21" t="s">
        <v>293</v>
      </c>
      <c r="H35" s="69">
        <v>1905</v>
      </c>
      <c r="I35" s="19">
        <v>2022520010113</v>
      </c>
      <c r="J35" s="28" t="s">
        <v>86</v>
      </c>
      <c r="K35" s="32">
        <v>380750000</v>
      </c>
      <c r="L35" s="19">
        <v>8</v>
      </c>
      <c r="M35" s="151"/>
      <c r="N35" s="30">
        <v>197000000</v>
      </c>
      <c r="O35" s="30"/>
      <c r="P35" s="30"/>
      <c r="Q35" s="30"/>
      <c r="R35" s="30"/>
      <c r="S35" s="30"/>
      <c r="T35" s="30"/>
      <c r="U35" s="30"/>
      <c r="V35" s="26">
        <f t="shared" si="0"/>
        <v>197000000</v>
      </c>
      <c r="W35" s="30">
        <v>183750000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27">
        <f t="shared" si="4"/>
        <v>183750000</v>
      </c>
      <c r="AP35" s="30"/>
      <c r="AQ35" s="27">
        <f t="shared" si="2"/>
        <v>0</v>
      </c>
      <c r="AR35" s="25">
        <f t="shared" si="3"/>
        <v>380750000</v>
      </c>
    </row>
    <row r="36" spans="2:44" ht="60" hidden="1" customHeight="1" x14ac:dyDescent="0.25">
      <c r="B36" s="18" t="s">
        <v>42</v>
      </c>
      <c r="C36" s="34" t="s">
        <v>75</v>
      </c>
      <c r="D36" s="21" t="s">
        <v>76</v>
      </c>
      <c r="E36" s="21" t="s">
        <v>292</v>
      </c>
      <c r="F36" s="69">
        <v>19</v>
      </c>
      <c r="G36" s="21" t="s">
        <v>293</v>
      </c>
      <c r="H36" s="69">
        <v>1905</v>
      </c>
      <c r="I36" s="19">
        <v>2022520010116</v>
      </c>
      <c r="J36" s="28" t="s">
        <v>87</v>
      </c>
      <c r="K36" s="32">
        <v>276350000</v>
      </c>
      <c r="L36" s="19">
        <v>9</v>
      </c>
      <c r="M36" s="151"/>
      <c r="N36" s="30">
        <v>155000000</v>
      </c>
      <c r="O36" s="30"/>
      <c r="P36" s="30"/>
      <c r="Q36" s="30"/>
      <c r="R36" s="30"/>
      <c r="S36" s="30"/>
      <c r="T36" s="30"/>
      <c r="U36" s="30"/>
      <c r="V36" s="26">
        <f t="shared" si="0"/>
        <v>155000000</v>
      </c>
      <c r="W36" s="30">
        <v>121350000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27">
        <f t="shared" si="4"/>
        <v>121350000</v>
      </c>
      <c r="AP36" s="30"/>
      <c r="AQ36" s="27">
        <f t="shared" si="2"/>
        <v>0</v>
      </c>
      <c r="AR36" s="25">
        <f t="shared" si="3"/>
        <v>276350000</v>
      </c>
    </row>
    <row r="37" spans="2:44" ht="60" hidden="1" customHeight="1" x14ac:dyDescent="0.25">
      <c r="B37" s="18" t="s">
        <v>42</v>
      </c>
      <c r="C37" s="34" t="s">
        <v>75</v>
      </c>
      <c r="D37" s="21" t="s">
        <v>76</v>
      </c>
      <c r="E37" s="21" t="s">
        <v>292</v>
      </c>
      <c r="F37" s="69">
        <v>19</v>
      </c>
      <c r="G37" s="21" t="s">
        <v>293</v>
      </c>
      <c r="H37" s="69">
        <v>1905</v>
      </c>
      <c r="I37" s="19">
        <v>2022520010117</v>
      </c>
      <c r="J37" s="28" t="s">
        <v>88</v>
      </c>
      <c r="K37" s="32">
        <v>695244557</v>
      </c>
      <c r="L37" s="19">
        <v>5</v>
      </c>
      <c r="M37" s="151"/>
      <c r="N37" s="30">
        <v>92000000</v>
      </c>
      <c r="O37" s="30"/>
      <c r="P37" s="30"/>
      <c r="Q37" s="30"/>
      <c r="R37" s="30"/>
      <c r="S37" s="30"/>
      <c r="T37" s="30"/>
      <c r="U37" s="30"/>
      <c r="V37" s="26">
        <f t="shared" si="0"/>
        <v>92000000</v>
      </c>
      <c r="W37" s="30">
        <v>529399680.69999999</v>
      </c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>
        <v>2196563.79</v>
      </c>
      <c r="AL37" s="30">
        <v>71648313.209999993</v>
      </c>
      <c r="AM37" s="30"/>
      <c r="AN37" s="30"/>
      <c r="AO37" s="27">
        <f t="shared" si="4"/>
        <v>603244557.70000005</v>
      </c>
      <c r="AP37" s="30"/>
      <c r="AQ37" s="27">
        <f t="shared" si="2"/>
        <v>0</v>
      </c>
      <c r="AR37" s="25">
        <f t="shared" si="3"/>
        <v>695244557.70000005</v>
      </c>
    </row>
    <row r="38" spans="2:44" ht="60" hidden="1" customHeight="1" x14ac:dyDescent="0.2">
      <c r="B38" s="18" t="s">
        <v>42</v>
      </c>
      <c r="C38" s="34" t="s">
        <v>75</v>
      </c>
      <c r="D38" s="21" t="s">
        <v>76</v>
      </c>
      <c r="E38" s="21" t="s">
        <v>292</v>
      </c>
      <c r="F38" s="69">
        <v>19</v>
      </c>
      <c r="G38" s="21" t="s">
        <v>293</v>
      </c>
      <c r="H38" s="69">
        <v>1905</v>
      </c>
      <c r="I38" s="19">
        <v>2022520010118</v>
      </c>
      <c r="J38" s="28" t="s">
        <v>89</v>
      </c>
      <c r="K38" s="24">
        <v>578000000</v>
      </c>
      <c r="L38" s="19">
        <v>8</v>
      </c>
      <c r="M38" s="151"/>
      <c r="N38" s="25">
        <v>401000000</v>
      </c>
      <c r="O38" s="25"/>
      <c r="P38" s="25"/>
      <c r="Q38" s="25"/>
      <c r="R38" s="25"/>
      <c r="S38" s="25"/>
      <c r="T38" s="25"/>
      <c r="U38" s="25"/>
      <c r="V38" s="26">
        <f t="shared" si="0"/>
        <v>401000000</v>
      </c>
      <c r="W38" s="25">
        <v>177000000</v>
      </c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7">
        <f t="shared" si="4"/>
        <v>177000000</v>
      </c>
      <c r="AP38" s="25"/>
      <c r="AQ38" s="27">
        <f t="shared" si="2"/>
        <v>0</v>
      </c>
      <c r="AR38" s="25">
        <f t="shared" si="3"/>
        <v>578000000</v>
      </c>
    </row>
    <row r="39" spans="2:44" ht="60" hidden="1" customHeight="1" x14ac:dyDescent="0.2">
      <c r="B39" s="18" t="s">
        <v>42</v>
      </c>
      <c r="C39" s="34" t="s">
        <v>75</v>
      </c>
      <c r="D39" s="21" t="s">
        <v>76</v>
      </c>
      <c r="E39" s="21" t="s">
        <v>292</v>
      </c>
      <c r="F39" s="69">
        <v>19</v>
      </c>
      <c r="G39" s="21" t="s">
        <v>293</v>
      </c>
      <c r="H39" s="69">
        <v>1905</v>
      </c>
      <c r="I39" s="19">
        <v>2022520010121</v>
      </c>
      <c r="J39" s="28" t="s">
        <v>90</v>
      </c>
      <c r="K39" s="35">
        <v>303550000</v>
      </c>
      <c r="L39" s="19">
        <v>4</v>
      </c>
      <c r="M39" s="151"/>
      <c r="N39" s="25"/>
      <c r="O39" s="25"/>
      <c r="P39" s="25"/>
      <c r="Q39" s="25"/>
      <c r="R39" s="25"/>
      <c r="S39" s="25"/>
      <c r="T39" s="25"/>
      <c r="U39" s="25"/>
      <c r="V39" s="26">
        <f t="shared" si="0"/>
        <v>0</v>
      </c>
      <c r="W39" s="25">
        <v>303550000</v>
      </c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7">
        <f t="shared" si="4"/>
        <v>303550000</v>
      </c>
      <c r="AP39" s="25"/>
      <c r="AQ39" s="27">
        <f t="shared" si="2"/>
        <v>0</v>
      </c>
      <c r="AR39" s="25">
        <f t="shared" si="3"/>
        <v>303550000</v>
      </c>
    </row>
    <row r="40" spans="2:44" ht="60" hidden="1" customHeight="1" x14ac:dyDescent="0.25">
      <c r="B40" s="18" t="s">
        <v>42</v>
      </c>
      <c r="C40" s="34" t="s">
        <v>75</v>
      </c>
      <c r="D40" s="21" t="s">
        <v>76</v>
      </c>
      <c r="E40" s="21" t="s">
        <v>292</v>
      </c>
      <c r="F40" s="69">
        <v>19</v>
      </c>
      <c r="G40" s="21" t="s">
        <v>293</v>
      </c>
      <c r="H40" s="69">
        <v>1905</v>
      </c>
      <c r="I40" s="19">
        <v>2022520010127</v>
      </c>
      <c r="J40" s="28" t="s">
        <v>91</v>
      </c>
      <c r="K40" s="36">
        <v>183500000</v>
      </c>
      <c r="L40" s="19">
        <v>3</v>
      </c>
      <c r="M40" s="152"/>
      <c r="N40" s="30">
        <v>131000000</v>
      </c>
      <c r="O40" s="30"/>
      <c r="P40" s="30"/>
      <c r="Q40" s="30"/>
      <c r="R40" s="30"/>
      <c r="S40" s="30"/>
      <c r="T40" s="30"/>
      <c r="U40" s="30"/>
      <c r="V40" s="26">
        <f t="shared" si="0"/>
        <v>131000000</v>
      </c>
      <c r="W40" s="30">
        <v>52500000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27">
        <f t="shared" si="4"/>
        <v>52500000</v>
      </c>
      <c r="AP40" s="30"/>
      <c r="AQ40" s="27">
        <f t="shared" si="2"/>
        <v>0</v>
      </c>
      <c r="AR40" s="25">
        <f t="shared" si="3"/>
        <v>183500000</v>
      </c>
    </row>
    <row r="41" spans="2:44" ht="60" hidden="1" customHeight="1" x14ac:dyDescent="0.25">
      <c r="B41" s="18" t="s">
        <v>42</v>
      </c>
      <c r="C41" s="34" t="s">
        <v>92</v>
      </c>
      <c r="D41" s="21" t="s">
        <v>93</v>
      </c>
      <c r="E41" s="21" t="s">
        <v>296</v>
      </c>
      <c r="F41" s="69">
        <v>41</v>
      </c>
      <c r="G41" s="21" t="s">
        <v>297</v>
      </c>
      <c r="H41" s="69">
        <v>4102</v>
      </c>
      <c r="I41" s="19">
        <v>2022520010019</v>
      </c>
      <c r="J41" s="28" t="s">
        <v>94</v>
      </c>
      <c r="K41" s="36">
        <v>315500000</v>
      </c>
      <c r="L41" s="19">
        <v>6</v>
      </c>
      <c r="M41" s="150">
        <f>SUM(AR41:AR52)</f>
        <v>16890755788.1</v>
      </c>
      <c r="N41" s="30"/>
      <c r="O41" s="30"/>
      <c r="P41" s="30"/>
      <c r="Q41" s="30"/>
      <c r="R41" s="30"/>
      <c r="S41" s="30">
        <v>15500000</v>
      </c>
      <c r="T41" s="30"/>
      <c r="U41" s="30"/>
      <c r="V41" s="26">
        <f t="shared" si="0"/>
        <v>15500000</v>
      </c>
      <c r="W41" s="30"/>
      <c r="X41" s="30"/>
      <c r="Y41" s="30"/>
      <c r="Z41" s="30"/>
      <c r="AA41" s="30"/>
      <c r="AB41" s="30"/>
      <c r="AC41" s="30"/>
      <c r="AD41" s="30"/>
      <c r="AE41" s="30"/>
      <c r="AF41" s="30">
        <v>300000000</v>
      </c>
      <c r="AG41" s="30"/>
      <c r="AH41" s="30"/>
      <c r="AI41" s="30"/>
      <c r="AJ41" s="30"/>
      <c r="AK41" s="30"/>
      <c r="AL41" s="30"/>
      <c r="AM41" s="30"/>
      <c r="AN41" s="30"/>
      <c r="AO41" s="27">
        <f t="shared" ref="AO41:AO52" si="5">SUM(W41:AN41)</f>
        <v>300000000</v>
      </c>
      <c r="AP41" s="30"/>
      <c r="AQ41" s="27">
        <f t="shared" si="2"/>
        <v>0</v>
      </c>
      <c r="AR41" s="25">
        <f t="shared" si="3"/>
        <v>315500000</v>
      </c>
    </row>
    <row r="42" spans="2:44" ht="60" hidden="1" customHeight="1" x14ac:dyDescent="0.25">
      <c r="B42" s="18" t="s">
        <v>42</v>
      </c>
      <c r="C42" s="34" t="s">
        <v>92</v>
      </c>
      <c r="D42" s="21" t="s">
        <v>93</v>
      </c>
      <c r="E42" s="21" t="s">
        <v>296</v>
      </c>
      <c r="F42" s="69">
        <v>41</v>
      </c>
      <c r="G42" s="21" t="s">
        <v>297</v>
      </c>
      <c r="H42" s="69">
        <v>4102</v>
      </c>
      <c r="I42" s="19">
        <v>2022520010021</v>
      </c>
      <c r="J42" s="28" t="s">
        <v>95</v>
      </c>
      <c r="K42" s="29">
        <v>260700000</v>
      </c>
      <c r="L42" s="19">
        <v>3</v>
      </c>
      <c r="M42" s="151"/>
      <c r="N42" s="33"/>
      <c r="O42" s="33"/>
      <c r="P42" s="33"/>
      <c r="Q42" s="33"/>
      <c r="R42" s="33"/>
      <c r="S42" s="33"/>
      <c r="T42" s="33"/>
      <c r="U42" s="33"/>
      <c r="V42" s="26">
        <f t="shared" si="0"/>
        <v>0</v>
      </c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>
        <v>260700000</v>
      </c>
      <c r="AL42" s="33"/>
      <c r="AM42" s="33"/>
      <c r="AN42" s="33"/>
      <c r="AO42" s="27">
        <f t="shared" si="5"/>
        <v>260700000</v>
      </c>
      <c r="AP42" s="33"/>
      <c r="AQ42" s="27">
        <f t="shared" si="2"/>
        <v>0</v>
      </c>
      <c r="AR42" s="25">
        <f t="shared" si="3"/>
        <v>260700000</v>
      </c>
    </row>
    <row r="43" spans="2:44" ht="60" hidden="1" customHeight="1" x14ac:dyDescent="0.2">
      <c r="B43" s="18" t="s">
        <v>42</v>
      </c>
      <c r="C43" s="34" t="s">
        <v>92</v>
      </c>
      <c r="D43" s="21" t="s">
        <v>93</v>
      </c>
      <c r="E43" s="21" t="s">
        <v>296</v>
      </c>
      <c r="F43" s="69">
        <v>41</v>
      </c>
      <c r="G43" s="21" t="s">
        <v>297</v>
      </c>
      <c r="H43" s="69">
        <v>4102</v>
      </c>
      <c r="I43" s="19">
        <v>2022520010039</v>
      </c>
      <c r="J43" s="28" t="s">
        <v>96</v>
      </c>
      <c r="K43" s="24">
        <v>1487400000</v>
      </c>
      <c r="L43" s="19">
        <v>8</v>
      </c>
      <c r="M43" s="151"/>
      <c r="N43" s="31"/>
      <c r="O43" s="31"/>
      <c r="P43" s="31"/>
      <c r="Q43" s="31"/>
      <c r="R43" s="31"/>
      <c r="S43" s="31">
        <v>63200000</v>
      </c>
      <c r="T43" s="31"/>
      <c r="U43" s="31"/>
      <c r="V43" s="26">
        <f t="shared" si="0"/>
        <v>63200000</v>
      </c>
      <c r="W43" s="31">
        <v>1424200000</v>
      </c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27">
        <f t="shared" si="5"/>
        <v>1424200000</v>
      </c>
      <c r="AP43" s="31"/>
      <c r="AQ43" s="27">
        <f t="shared" si="2"/>
        <v>0</v>
      </c>
      <c r="AR43" s="25">
        <f t="shared" si="3"/>
        <v>1487400000</v>
      </c>
    </row>
    <row r="44" spans="2:44" ht="60" hidden="1" customHeight="1" x14ac:dyDescent="0.25">
      <c r="B44" s="18" t="s">
        <v>42</v>
      </c>
      <c r="C44" s="34" t="s">
        <v>92</v>
      </c>
      <c r="D44" s="21" t="s">
        <v>93</v>
      </c>
      <c r="E44" s="21" t="s">
        <v>296</v>
      </c>
      <c r="F44" s="69">
        <v>41</v>
      </c>
      <c r="G44" s="21" t="s">
        <v>298</v>
      </c>
      <c r="H44" s="69">
        <v>4103</v>
      </c>
      <c r="I44" s="19">
        <v>2022520010040</v>
      </c>
      <c r="J44" s="28" t="s">
        <v>97</v>
      </c>
      <c r="K44" s="36">
        <v>360600000</v>
      </c>
      <c r="L44" s="19">
        <v>1</v>
      </c>
      <c r="M44" s="151"/>
      <c r="N44" s="30"/>
      <c r="O44" s="30"/>
      <c r="P44" s="30"/>
      <c r="Q44" s="30"/>
      <c r="R44" s="30"/>
      <c r="S44" s="30">
        <v>360600000</v>
      </c>
      <c r="T44" s="30"/>
      <c r="U44" s="30"/>
      <c r="V44" s="26">
        <f t="shared" si="0"/>
        <v>360600000</v>
      </c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27">
        <f t="shared" si="5"/>
        <v>0</v>
      </c>
      <c r="AP44" s="30"/>
      <c r="AQ44" s="27">
        <f t="shared" si="2"/>
        <v>0</v>
      </c>
      <c r="AR44" s="25">
        <f t="shared" si="3"/>
        <v>360600000</v>
      </c>
    </row>
    <row r="45" spans="2:44" ht="60" hidden="1" customHeight="1" x14ac:dyDescent="0.25">
      <c r="B45" s="18" t="s">
        <v>42</v>
      </c>
      <c r="C45" s="34" t="s">
        <v>92</v>
      </c>
      <c r="D45" s="21" t="s">
        <v>93</v>
      </c>
      <c r="E45" s="21" t="s">
        <v>296</v>
      </c>
      <c r="F45" s="69">
        <v>41</v>
      </c>
      <c r="G45" s="21" t="s">
        <v>297</v>
      </c>
      <c r="H45" s="69">
        <v>4102</v>
      </c>
      <c r="I45" s="19">
        <v>2022520010086</v>
      </c>
      <c r="J45" s="28" t="s">
        <v>98</v>
      </c>
      <c r="K45" s="29">
        <v>150000000</v>
      </c>
      <c r="L45" s="19">
        <v>1</v>
      </c>
      <c r="M45" s="151"/>
      <c r="N45" s="30"/>
      <c r="O45" s="30"/>
      <c r="P45" s="30"/>
      <c r="Q45" s="30"/>
      <c r="R45" s="30"/>
      <c r="S45" s="30">
        <v>110700000</v>
      </c>
      <c r="T45" s="30"/>
      <c r="U45" s="30"/>
      <c r="V45" s="26">
        <f t="shared" si="0"/>
        <v>110700000</v>
      </c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>
        <v>39300000</v>
      </c>
      <c r="AL45" s="30"/>
      <c r="AM45" s="30"/>
      <c r="AN45" s="30"/>
      <c r="AO45" s="27">
        <f t="shared" si="5"/>
        <v>39300000</v>
      </c>
      <c r="AP45" s="30"/>
      <c r="AQ45" s="27">
        <f t="shared" si="2"/>
        <v>0</v>
      </c>
      <c r="AR45" s="25">
        <f t="shared" si="3"/>
        <v>150000000</v>
      </c>
    </row>
    <row r="46" spans="2:44" ht="60" hidden="1" customHeight="1" x14ac:dyDescent="0.25">
      <c r="B46" s="18" t="s">
        <v>42</v>
      </c>
      <c r="C46" s="34" t="s">
        <v>99</v>
      </c>
      <c r="D46" s="21" t="s">
        <v>93</v>
      </c>
      <c r="E46" s="21" t="s">
        <v>296</v>
      </c>
      <c r="F46" s="69">
        <v>41</v>
      </c>
      <c r="G46" s="21" t="s">
        <v>298</v>
      </c>
      <c r="H46" s="69">
        <v>4103</v>
      </c>
      <c r="I46" s="19">
        <v>2022520010023</v>
      </c>
      <c r="J46" s="28" t="s">
        <v>301</v>
      </c>
      <c r="K46" s="36">
        <v>54600000</v>
      </c>
      <c r="L46" s="19">
        <v>1</v>
      </c>
      <c r="M46" s="151"/>
      <c r="N46" s="30"/>
      <c r="O46" s="30"/>
      <c r="P46" s="30"/>
      <c r="Q46" s="30"/>
      <c r="R46" s="30"/>
      <c r="S46" s="30"/>
      <c r="T46" s="30"/>
      <c r="U46" s="30"/>
      <c r="V46" s="26">
        <f t="shared" si="0"/>
        <v>0</v>
      </c>
      <c r="W46" s="30">
        <v>54600000</v>
      </c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27">
        <f t="shared" si="5"/>
        <v>54600000</v>
      </c>
      <c r="AP46" s="30"/>
      <c r="AQ46" s="27">
        <f t="shared" si="2"/>
        <v>0</v>
      </c>
      <c r="AR46" s="25">
        <f t="shared" si="3"/>
        <v>54600000</v>
      </c>
    </row>
    <row r="47" spans="2:44" ht="60" hidden="1" customHeight="1" x14ac:dyDescent="0.25">
      <c r="B47" s="18" t="s">
        <v>42</v>
      </c>
      <c r="C47" s="34" t="s">
        <v>101</v>
      </c>
      <c r="D47" s="21" t="s">
        <v>93</v>
      </c>
      <c r="E47" s="21" t="s">
        <v>299</v>
      </c>
      <c r="F47" s="69">
        <v>40</v>
      </c>
      <c r="G47" s="21" t="s">
        <v>300</v>
      </c>
      <c r="H47" s="69">
        <v>4003</v>
      </c>
      <c r="I47" s="19">
        <v>2022520010032</v>
      </c>
      <c r="J47" s="28" t="s">
        <v>102</v>
      </c>
      <c r="K47" s="36">
        <v>713800000</v>
      </c>
      <c r="L47" s="19">
        <v>5</v>
      </c>
      <c r="M47" s="151"/>
      <c r="N47" s="30"/>
      <c r="O47" s="30"/>
      <c r="P47" s="30"/>
      <c r="Q47" s="30"/>
      <c r="R47" s="30"/>
      <c r="S47" s="30">
        <v>300000000</v>
      </c>
      <c r="T47" s="30"/>
      <c r="U47" s="30"/>
      <c r="V47" s="26">
        <f t="shared" si="0"/>
        <v>300000000</v>
      </c>
      <c r="W47" s="30">
        <v>213800000</v>
      </c>
      <c r="X47" s="30"/>
      <c r="Y47" s="30"/>
      <c r="Z47" s="30">
        <v>200000000</v>
      </c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27">
        <f t="shared" si="5"/>
        <v>413800000</v>
      </c>
      <c r="AP47" s="30"/>
      <c r="AQ47" s="27">
        <f t="shared" si="2"/>
        <v>0</v>
      </c>
      <c r="AR47" s="25">
        <f t="shared" si="3"/>
        <v>713800000</v>
      </c>
    </row>
    <row r="48" spans="2:44" ht="60" hidden="1" customHeight="1" x14ac:dyDescent="0.25">
      <c r="B48" s="18" t="s">
        <v>42</v>
      </c>
      <c r="C48" s="34" t="s">
        <v>103</v>
      </c>
      <c r="D48" s="21" t="s">
        <v>93</v>
      </c>
      <c r="E48" s="21" t="s">
        <v>296</v>
      </c>
      <c r="F48" s="69">
        <v>41</v>
      </c>
      <c r="G48" s="21" t="s">
        <v>298</v>
      </c>
      <c r="H48" s="69">
        <v>4103</v>
      </c>
      <c r="I48" s="19">
        <v>2022520010033</v>
      </c>
      <c r="J48" s="28" t="s">
        <v>104</v>
      </c>
      <c r="K48" s="36">
        <v>761900000</v>
      </c>
      <c r="L48" s="19">
        <v>4</v>
      </c>
      <c r="M48" s="151"/>
      <c r="N48" s="30"/>
      <c r="O48" s="30"/>
      <c r="P48" s="30"/>
      <c r="Q48" s="30"/>
      <c r="R48" s="30"/>
      <c r="S48" s="30">
        <v>440000000</v>
      </c>
      <c r="T48" s="30"/>
      <c r="U48" s="30"/>
      <c r="V48" s="26">
        <f t="shared" si="0"/>
        <v>440000000</v>
      </c>
      <c r="W48" s="30">
        <v>321900000</v>
      </c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27">
        <f t="shared" si="5"/>
        <v>321900000</v>
      </c>
      <c r="AP48" s="30"/>
      <c r="AQ48" s="27">
        <f t="shared" si="2"/>
        <v>0</v>
      </c>
      <c r="AR48" s="25">
        <f t="shared" si="3"/>
        <v>761900000</v>
      </c>
    </row>
    <row r="49" spans="2:44" ht="60" hidden="1" customHeight="1" x14ac:dyDescent="0.25">
      <c r="B49" s="18" t="s">
        <v>42</v>
      </c>
      <c r="C49" s="37" t="s">
        <v>105</v>
      </c>
      <c r="D49" s="21" t="s">
        <v>93</v>
      </c>
      <c r="E49" s="21" t="s">
        <v>296</v>
      </c>
      <c r="F49" s="69">
        <v>41</v>
      </c>
      <c r="G49" s="21" t="s">
        <v>302</v>
      </c>
      <c r="H49" s="69">
        <v>4104</v>
      </c>
      <c r="I49" s="19">
        <v>2022520010057</v>
      </c>
      <c r="J49" s="28" t="s">
        <v>106</v>
      </c>
      <c r="K49" s="36">
        <v>593800000</v>
      </c>
      <c r="L49" s="19">
        <v>8</v>
      </c>
      <c r="M49" s="151"/>
      <c r="N49" s="30"/>
      <c r="O49" s="30"/>
      <c r="P49" s="30"/>
      <c r="Q49" s="30"/>
      <c r="R49" s="30"/>
      <c r="S49" s="30"/>
      <c r="T49" s="30"/>
      <c r="U49" s="30"/>
      <c r="V49" s="26">
        <f t="shared" si="0"/>
        <v>0</v>
      </c>
      <c r="W49" s="30">
        <v>413800000</v>
      </c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>
        <v>180000000</v>
      </c>
      <c r="AL49" s="30"/>
      <c r="AM49" s="30"/>
      <c r="AN49" s="30"/>
      <c r="AO49" s="27">
        <f t="shared" si="5"/>
        <v>593800000</v>
      </c>
      <c r="AP49" s="30"/>
      <c r="AQ49" s="27">
        <f t="shared" si="2"/>
        <v>0</v>
      </c>
      <c r="AR49" s="25">
        <f t="shared" si="3"/>
        <v>593800000</v>
      </c>
    </row>
    <row r="50" spans="2:44" ht="60" hidden="1" customHeight="1" x14ac:dyDescent="0.25">
      <c r="B50" s="18" t="s">
        <v>42</v>
      </c>
      <c r="C50" s="37" t="s">
        <v>107</v>
      </c>
      <c r="D50" s="21" t="s">
        <v>93</v>
      </c>
      <c r="E50" s="21" t="s">
        <v>296</v>
      </c>
      <c r="F50" s="69">
        <v>41</v>
      </c>
      <c r="G50" s="21" t="s">
        <v>302</v>
      </c>
      <c r="H50" s="69">
        <v>4104</v>
      </c>
      <c r="I50" s="19">
        <v>2022520010065</v>
      </c>
      <c r="J50" s="28" t="s">
        <v>108</v>
      </c>
      <c r="K50" s="36">
        <v>5848300000.1000004</v>
      </c>
      <c r="L50" s="19">
        <v>10</v>
      </c>
      <c r="M50" s="151"/>
      <c r="N50" s="30"/>
      <c r="O50" s="30"/>
      <c r="P50" s="30"/>
      <c r="Q50" s="30"/>
      <c r="R50" s="30"/>
      <c r="S50" s="30"/>
      <c r="T50" s="30"/>
      <c r="U50" s="30"/>
      <c r="V50" s="26">
        <f t="shared" si="0"/>
        <v>0</v>
      </c>
      <c r="W50" s="30">
        <v>208100000</v>
      </c>
      <c r="X50" s="30"/>
      <c r="Y50" s="30">
        <v>200000000</v>
      </c>
      <c r="Z50" s="30"/>
      <c r="AA50" s="30"/>
      <c r="AB50" s="30"/>
      <c r="AC50" s="30"/>
      <c r="AD50" s="30"/>
      <c r="AE50" s="30"/>
      <c r="AF50" s="30"/>
      <c r="AG50" s="30"/>
      <c r="AH50" s="30"/>
      <c r="AI50" s="30">
        <v>4056755788.0999999</v>
      </c>
      <c r="AJ50" s="30"/>
      <c r="AK50" s="30">
        <v>1383444212</v>
      </c>
      <c r="AL50" s="30"/>
      <c r="AM50" s="30"/>
      <c r="AN50" s="30"/>
      <c r="AO50" s="27">
        <f t="shared" si="5"/>
        <v>5848300000.1000004</v>
      </c>
      <c r="AP50" s="30"/>
      <c r="AQ50" s="27">
        <f t="shared" si="2"/>
        <v>0</v>
      </c>
      <c r="AR50" s="25">
        <f t="shared" si="3"/>
        <v>5848300000.1000004</v>
      </c>
    </row>
    <row r="51" spans="2:44" s="1" customFormat="1" ht="60" hidden="1" customHeight="1" x14ac:dyDescent="0.25">
      <c r="B51" s="18" t="s">
        <v>42</v>
      </c>
      <c r="C51" s="37" t="s">
        <v>107</v>
      </c>
      <c r="D51" s="21" t="s">
        <v>93</v>
      </c>
      <c r="E51" s="21" t="s">
        <v>296</v>
      </c>
      <c r="F51" s="69">
        <v>41</v>
      </c>
      <c r="G51" s="21" t="s">
        <v>302</v>
      </c>
      <c r="H51" s="69">
        <v>4104</v>
      </c>
      <c r="I51" s="19">
        <v>2021520010089</v>
      </c>
      <c r="J51" s="28" t="s">
        <v>109</v>
      </c>
      <c r="K51" s="29">
        <v>5816555788</v>
      </c>
      <c r="L51" s="19">
        <v>2</v>
      </c>
      <c r="M51" s="151"/>
      <c r="N51" s="30"/>
      <c r="O51" s="30"/>
      <c r="P51" s="30"/>
      <c r="Q51" s="30"/>
      <c r="R51" s="30"/>
      <c r="S51" s="30"/>
      <c r="T51" s="30"/>
      <c r="U51" s="30"/>
      <c r="V51" s="26">
        <f t="shared" si="0"/>
        <v>0</v>
      </c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>
        <v>5816555788</v>
      </c>
      <c r="AL51" s="30"/>
      <c r="AM51" s="30"/>
      <c r="AN51" s="30"/>
      <c r="AO51" s="27">
        <f t="shared" si="5"/>
        <v>5816555788</v>
      </c>
      <c r="AP51" s="30"/>
      <c r="AQ51" s="27">
        <f t="shared" si="2"/>
        <v>0</v>
      </c>
      <c r="AR51" s="25">
        <f t="shared" si="3"/>
        <v>5816555788</v>
      </c>
    </row>
    <row r="52" spans="2:44" ht="60" hidden="1" customHeight="1" x14ac:dyDescent="0.25">
      <c r="B52" s="18" t="s">
        <v>42</v>
      </c>
      <c r="C52" s="37" t="s">
        <v>110</v>
      </c>
      <c r="D52" s="21" t="s">
        <v>93</v>
      </c>
      <c r="E52" s="21" t="s">
        <v>296</v>
      </c>
      <c r="F52" s="69">
        <v>41</v>
      </c>
      <c r="G52" s="21" t="s">
        <v>302</v>
      </c>
      <c r="H52" s="69">
        <v>4104</v>
      </c>
      <c r="I52" s="19">
        <v>2022520010066</v>
      </c>
      <c r="J52" s="28" t="s">
        <v>111</v>
      </c>
      <c r="K52" s="29">
        <v>527600000</v>
      </c>
      <c r="L52" s="19">
        <v>8</v>
      </c>
      <c r="M52" s="152"/>
      <c r="N52" s="30"/>
      <c r="O52" s="30"/>
      <c r="P52" s="30"/>
      <c r="Q52" s="30"/>
      <c r="R52" s="30"/>
      <c r="S52" s="30">
        <v>200000000</v>
      </c>
      <c r="T52" s="30"/>
      <c r="U52" s="30"/>
      <c r="V52" s="26">
        <f t="shared" si="0"/>
        <v>200000000</v>
      </c>
      <c r="W52" s="30">
        <v>227600000</v>
      </c>
      <c r="X52" s="30"/>
      <c r="Y52" s="30"/>
      <c r="Z52" s="30"/>
      <c r="AA52" s="30"/>
      <c r="AB52" s="30"/>
      <c r="AC52" s="30"/>
      <c r="AD52" s="30"/>
      <c r="AE52" s="30"/>
      <c r="AF52" s="30">
        <v>100000000</v>
      </c>
      <c r="AG52" s="30"/>
      <c r="AH52" s="30"/>
      <c r="AI52" s="30"/>
      <c r="AJ52" s="30"/>
      <c r="AK52" s="30"/>
      <c r="AL52" s="30"/>
      <c r="AM52" s="30"/>
      <c r="AN52" s="30"/>
      <c r="AO52" s="27">
        <f t="shared" si="5"/>
        <v>327600000</v>
      </c>
      <c r="AP52" s="30"/>
      <c r="AQ52" s="27">
        <f t="shared" si="2"/>
        <v>0</v>
      </c>
      <c r="AR52" s="25">
        <f t="shared" si="3"/>
        <v>527600000</v>
      </c>
    </row>
    <row r="53" spans="2:44" ht="60" hidden="1" customHeight="1" x14ac:dyDescent="0.2">
      <c r="B53" s="18" t="s">
        <v>42</v>
      </c>
      <c r="C53" s="34" t="s">
        <v>112</v>
      </c>
      <c r="D53" s="38" t="s">
        <v>113</v>
      </c>
      <c r="E53" s="38" t="s">
        <v>303</v>
      </c>
      <c r="F53" s="69">
        <v>45</v>
      </c>
      <c r="G53" s="38" t="s">
        <v>304</v>
      </c>
      <c r="H53" s="69">
        <v>4501</v>
      </c>
      <c r="I53" s="19">
        <v>2022520010048</v>
      </c>
      <c r="J53" s="23" t="s">
        <v>114</v>
      </c>
      <c r="K53" s="24">
        <v>256900000</v>
      </c>
      <c r="L53" s="19">
        <v>7</v>
      </c>
      <c r="M53" s="150">
        <f>SUM(AR53:AR54)</f>
        <v>879900000</v>
      </c>
      <c r="N53" s="25"/>
      <c r="O53" s="25"/>
      <c r="P53" s="25"/>
      <c r="Q53" s="25"/>
      <c r="R53" s="25"/>
      <c r="S53" s="25"/>
      <c r="T53" s="25"/>
      <c r="U53" s="25"/>
      <c r="V53" s="26">
        <f t="shared" si="0"/>
        <v>0</v>
      </c>
      <c r="W53" s="25">
        <v>206900000</v>
      </c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>
        <v>50000000</v>
      </c>
      <c r="AL53" s="25"/>
      <c r="AM53" s="25"/>
      <c r="AN53" s="25"/>
      <c r="AO53" s="27">
        <f t="shared" ref="AO53:AO93" si="6">SUM(W53:AN53)</f>
        <v>256900000</v>
      </c>
      <c r="AP53" s="25"/>
      <c r="AQ53" s="27">
        <f t="shared" si="2"/>
        <v>0</v>
      </c>
      <c r="AR53" s="25">
        <f t="shared" si="3"/>
        <v>256900000</v>
      </c>
    </row>
    <row r="54" spans="2:44" ht="60" hidden="1" customHeight="1" x14ac:dyDescent="0.2">
      <c r="B54" s="18" t="s">
        <v>42</v>
      </c>
      <c r="C54" s="34" t="s">
        <v>112</v>
      </c>
      <c r="D54" s="38" t="s">
        <v>113</v>
      </c>
      <c r="E54" s="38" t="s">
        <v>303</v>
      </c>
      <c r="F54" s="69">
        <v>45</v>
      </c>
      <c r="G54" s="38" t="s">
        <v>305</v>
      </c>
      <c r="H54" s="69">
        <v>4502</v>
      </c>
      <c r="I54" s="19">
        <v>2022520010058</v>
      </c>
      <c r="J54" s="23" t="s">
        <v>115</v>
      </c>
      <c r="K54" s="24">
        <v>623000000</v>
      </c>
      <c r="L54" s="19">
        <v>11</v>
      </c>
      <c r="M54" s="152"/>
      <c r="N54" s="25"/>
      <c r="O54" s="25"/>
      <c r="P54" s="25"/>
      <c r="Q54" s="25"/>
      <c r="R54" s="25"/>
      <c r="S54" s="25"/>
      <c r="T54" s="25"/>
      <c r="U54" s="25"/>
      <c r="V54" s="26">
        <f t="shared" si="0"/>
        <v>0</v>
      </c>
      <c r="W54" s="25">
        <v>523000000</v>
      </c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>
        <v>100000000</v>
      </c>
      <c r="AL54" s="25"/>
      <c r="AM54" s="25"/>
      <c r="AN54" s="25"/>
      <c r="AO54" s="27">
        <f t="shared" si="6"/>
        <v>623000000</v>
      </c>
      <c r="AP54" s="25"/>
      <c r="AQ54" s="27">
        <f t="shared" si="2"/>
        <v>0</v>
      </c>
      <c r="AR54" s="25">
        <f t="shared" si="3"/>
        <v>623000000</v>
      </c>
    </row>
    <row r="55" spans="2:44" ht="60" hidden="1" customHeight="1" x14ac:dyDescent="0.2">
      <c r="B55" s="18" t="s">
        <v>42</v>
      </c>
      <c r="C55" s="34" t="s">
        <v>116</v>
      </c>
      <c r="D55" s="21" t="s">
        <v>117</v>
      </c>
      <c r="E55" s="21" t="s">
        <v>296</v>
      </c>
      <c r="F55" s="69">
        <v>41</v>
      </c>
      <c r="G55" s="21" t="s">
        <v>297</v>
      </c>
      <c r="H55" s="69">
        <v>4102</v>
      </c>
      <c r="I55" s="19">
        <v>2022520010093</v>
      </c>
      <c r="J55" s="23" t="s">
        <v>118</v>
      </c>
      <c r="K55" s="35">
        <v>1275300000</v>
      </c>
      <c r="L55" s="19">
        <v>8</v>
      </c>
      <c r="M55" s="25">
        <f>+AR55</f>
        <v>1275300000</v>
      </c>
      <c r="N55" s="25"/>
      <c r="O55" s="25"/>
      <c r="P55" s="25"/>
      <c r="Q55" s="25"/>
      <c r="R55" s="25"/>
      <c r="S55" s="25"/>
      <c r="T55" s="25"/>
      <c r="U55" s="25"/>
      <c r="V55" s="26">
        <f t="shared" si="0"/>
        <v>0</v>
      </c>
      <c r="W55" s="25">
        <v>225300000</v>
      </c>
      <c r="X55" s="25"/>
      <c r="Y55" s="25">
        <v>550000000</v>
      </c>
      <c r="Z55" s="25">
        <v>300000000</v>
      </c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>
        <v>200000000</v>
      </c>
      <c r="AL55" s="25"/>
      <c r="AM55" s="25"/>
      <c r="AN55" s="25"/>
      <c r="AO55" s="27">
        <f t="shared" si="6"/>
        <v>1275300000</v>
      </c>
      <c r="AP55" s="25"/>
      <c r="AQ55" s="27">
        <f t="shared" si="2"/>
        <v>0</v>
      </c>
      <c r="AR55" s="25">
        <f t="shared" si="3"/>
        <v>1275300000</v>
      </c>
    </row>
    <row r="56" spans="2:44" ht="60" hidden="1" customHeight="1" x14ac:dyDescent="0.2">
      <c r="B56" s="18" t="s">
        <v>42</v>
      </c>
      <c r="C56" s="34" t="s">
        <v>119</v>
      </c>
      <c r="D56" s="38" t="s">
        <v>120</v>
      </c>
      <c r="E56" s="21" t="s">
        <v>296</v>
      </c>
      <c r="F56" s="69">
        <v>41</v>
      </c>
      <c r="G56" s="38" t="s">
        <v>306</v>
      </c>
      <c r="H56" s="69">
        <v>4101</v>
      </c>
      <c r="I56" s="22">
        <v>2022520010072</v>
      </c>
      <c r="J56" s="23" t="s">
        <v>121</v>
      </c>
      <c r="K56" s="24">
        <v>119600000</v>
      </c>
      <c r="L56" s="19">
        <v>11</v>
      </c>
      <c r="M56" s="39">
        <f>SUM(AR56:AR56)</f>
        <v>119600000</v>
      </c>
      <c r="N56" s="25"/>
      <c r="O56" s="25"/>
      <c r="P56" s="25"/>
      <c r="Q56" s="25"/>
      <c r="R56" s="25"/>
      <c r="S56" s="25"/>
      <c r="T56" s="25"/>
      <c r="U56" s="25"/>
      <c r="V56" s="26">
        <f t="shared" si="0"/>
        <v>0</v>
      </c>
      <c r="W56" s="25">
        <v>119600000</v>
      </c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7">
        <f t="shared" si="6"/>
        <v>119600000</v>
      </c>
      <c r="AP56" s="25"/>
      <c r="AQ56" s="27">
        <f t="shared" si="2"/>
        <v>0</v>
      </c>
      <c r="AR56" s="25">
        <f t="shared" si="3"/>
        <v>119600000</v>
      </c>
    </row>
    <row r="57" spans="2:44" ht="60" hidden="1" customHeight="1" x14ac:dyDescent="0.2">
      <c r="B57" s="18" t="s">
        <v>42</v>
      </c>
      <c r="C57" s="34" t="s">
        <v>123</v>
      </c>
      <c r="D57" s="21" t="s">
        <v>124</v>
      </c>
      <c r="E57" s="21" t="s">
        <v>299</v>
      </c>
      <c r="F57" s="69">
        <v>40</v>
      </c>
      <c r="G57" s="21" t="s">
        <v>307</v>
      </c>
      <c r="H57" s="69">
        <v>4001</v>
      </c>
      <c r="I57" s="22">
        <v>2022520010055</v>
      </c>
      <c r="J57" s="23" t="s">
        <v>125</v>
      </c>
      <c r="K57" s="24">
        <v>584500000</v>
      </c>
      <c r="L57" s="19">
        <v>4</v>
      </c>
      <c r="M57" s="150">
        <f>+AR57+AR58</f>
        <v>3739366400</v>
      </c>
      <c r="N57" s="25"/>
      <c r="O57" s="25"/>
      <c r="P57" s="25"/>
      <c r="Q57" s="25"/>
      <c r="R57" s="25"/>
      <c r="S57" s="25"/>
      <c r="T57" s="25"/>
      <c r="U57" s="25"/>
      <c r="V57" s="26">
        <f t="shared" si="0"/>
        <v>0</v>
      </c>
      <c r="W57" s="25"/>
      <c r="X57" s="25">
        <v>584500000</v>
      </c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7">
        <f t="shared" si="6"/>
        <v>584500000</v>
      </c>
      <c r="AP57" s="25"/>
      <c r="AQ57" s="27">
        <f t="shared" si="2"/>
        <v>0</v>
      </c>
      <c r="AR57" s="25">
        <f t="shared" si="3"/>
        <v>584500000</v>
      </c>
    </row>
    <row r="58" spans="2:44" ht="60" hidden="1" customHeight="1" x14ac:dyDescent="0.2">
      <c r="B58" s="18" t="s">
        <v>42</v>
      </c>
      <c r="C58" s="34" t="s">
        <v>123</v>
      </c>
      <c r="D58" s="21" t="s">
        <v>124</v>
      </c>
      <c r="E58" s="21" t="s">
        <v>299</v>
      </c>
      <c r="F58" s="69">
        <v>40</v>
      </c>
      <c r="G58" s="21" t="s">
        <v>307</v>
      </c>
      <c r="H58" s="69">
        <v>4001</v>
      </c>
      <c r="I58" s="22">
        <v>2022520010056</v>
      </c>
      <c r="J58" s="23" t="s">
        <v>126</v>
      </c>
      <c r="K58" s="24">
        <v>3154866400</v>
      </c>
      <c r="L58" s="19">
        <v>3</v>
      </c>
      <c r="M58" s="152"/>
      <c r="N58" s="25"/>
      <c r="O58" s="25"/>
      <c r="P58" s="25"/>
      <c r="Q58" s="25"/>
      <c r="R58" s="25"/>
      <c r="S58" s="25"/>
      <c r="T58" s="25"/>
      <c r="U58" s="25"/>
      <c r="V58" s="26">
        <f t="shared" si="0"/>
        <v>0</v>
      </c>
      <c r="W58" s="25"/>
      <c r="X58" s="25">
        <v>3154866400</v>
      </c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7">
        <f t="shared" si="6"/>
        <v>3154866400</v>
      </c>
      <c r="AP58" s="25"/>
      <c r="AQ58" s="27">
        <f t="shared" si="2"/>
        <v>0</v>
      </c>
      <c r="AR58" s="25">
        <f t="shared" si="3"/>
        <v>3154866400</v>
      </c>
    </row>
    <row r="59" spans="2:44" ht="60" hidden="1" customHeight="1" x14ac:dyDescent="0.2">
      <c r="B59" s="18" t="s">
        <v>42</v>
      </c>
      <c r="C59" s="34" t="s">
        <v>127</v>
      </c>
      <c r="D59" s="21" t="s">
        <v>128</v>
      </c>
      <c r="E59" s="21" t="s">
        <v>308</v>
      </c>
      <c r="F59" s="69">
        <v>33</v>
      </c>
      <c r="G59" s="21" t="s">
        <v>309</v>
      </c>
      <c r="H59" s="69">
        <v>3301</v>
      </c>
      <c r="I59" s="22">
        <v>2022520010034</v>
      </c>
      <c r="J59" s="23" t="s">
        <v>129</v>
      </c>
      <c r="K59" s="24">
        <v>288000000</v>
      </c>
      <c r="L59" s="19">
        <v>1</v>
      </c>
      <c r="M59" s="150">
        <f>+AR59+AR60+AR61+AR62</f>
        <v>6312387024.4799995</v>
      </c>
      <c r="N59" s="25"/>
      <c r="O59" s="25"/>
      <c r="P59" s="25"/>
      <c r="Q59" s="25"/>
      <c r="R59" s="25"/>
      <c r="S59" s="25"/>
      <c r="T59" s="25"/>
      <c r="U59" s="25"/>
      <c r="V59" s="26">
        <f t="shared" si="0"/>
        <v>0</v>
      </c>
      <c r="W59" s="25">
        <v>288000000</v>
      </c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7">
        <f t="shared" si="6"/>
        <v>288000000</v>
      </c>
      <c r="AP59" s="25"/>
      <c r="AQ59" s="27">
        <f t="shared" si="2"/>
        <v>0</v>
      </c>
      <c r="AR59" s="25">
        <f t="shared" si="3"/>
        <v>288000000</v>
      </c>
    </row>
    <row r="60" spans="2:44" ht="60" hidden="1" customHeight="1" x14ac:dyDescent="0.2">
      <c r="B60" s="18" t="s">
        <v>42</v>
      </c>
      <c r="C60" s="34" t="s">
        <v>127</v>
      </c>
      <c r="D60" s="21" t="s">
        <v>128</v>
      </c>
      <c r="E60" s="21" t="s">
        <v>308</v>
      </c>
      <c r="F60" s="69">
        <v>33</v>
      </c>
      <c r="G60" s="21" t="s">
        <v>309</v>
      </c>
      <c r="H60" s="69">
        <v>3301</v>
      </c>
      <c r="I60" s="22">
        <v>2022520010037</v>
      </c>
      <c r="J60" s="23" t="s">
        <v>130</v>
      </c>
      <c r="K60" s="24">
        <v>186540463</v>
      </c>
      <c r="L60" s="19">
        <v>2</v>
      </c>
      <c r="M60" s="151"/>
      <c r="N60" s="25"/>
      <c r="O60" s="25"/>
      <c r="P60" s="25"/>
      <c r="Q60" s="25"/>
      <c r="R60" s="25"/>
      <c r="S60" s="25"/>
      <c r="T60" s="25"/>
      <c r="U60" s="25"/>
      <c r="V60" s="26">
        <f t="shared" si="0"/>
        <v>0</v>
      </c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>
        <v>186540463</v>
      </c>
      <c r="AH60" s="25"/>
      <c r="AI60" s="25"/>
      <c r="AJ60" s="25"/>
      <c r="AK60" s="25"/>
      <c r="AL60" s="25"/>
      <c r="AM60" s="25"/>
      <c r="AN60" s="25"/>
      <c r="AO60" s="27">
        <f t="shared" si="6"/>
        <v>186540463</v>
      </c>
      <c r="AP60" s="25"/>
      <c r="AQ60" s="27">
        <f t="shared" si="2"/>
        <v>0</v>
      </c>
      <c r="AR60" s="25">
        <f t="shared" si="3"/>
        <v>186540463</v>
      </c>
    </row>
    <row r="61" spans="2:44" ht="60" hidden="1" customHeight="1" x14ac:dyDescent="0.25">
      <c r="B61" s="18" t="s">
        <v>42</v>
      </c>
      <c r="C61" s="34" t="s">
        <v>127</v>
      </c>
      <c r="D61" s="21" t="s">
        <v>128</v>
      </c>
      <c r="E61" s="21" t="s">
        <v>308</v>
      </c>
      <c r="F61" s="69">
        <v>33</v>
      </c>
      <c r="G61" s="21" t="s">
        <v>310</v>
      </c>
      <c r="H61" s="69">
        <v>3302</v>
      </c>
      <c r="I61" s="19">
        <v>2022520010052</v>
      </c>
      <c r="J61" s="28" t="s">
        <v>131</v>
      </c>
      <c r="K61" s="32">
        <v>3565000000</v>
      </c>
      <c r="L61" s="19">
        <v>3</v>
      </c>
      <c r="M61" s="151"/>
      <c r="N61" s="30"/>
      <c r="O61" s="30"/>
      <c r="P61" s="30"/>
      <c r="Q61" s="30"/>
      <c r="R61" s="30"/>
      <c r="S61" s="30">
        <v>335000000</v>
      </c>
      <c r="T61" s="30"/>
      <c r="U61" s="30"/>
      <c r="V61" s="26">
        <f t="shared" si="0"/>
        <v>335000000</v>
      </c>
      <c r="W61" s="30">
        <v>350000000</v>
      </c>
      <c r="X61" s="30"/>
      <c r="Y61" s="30"/>
      <c r="Z61" s="30"/>
      <c r="AA61" s="30"/>
      <c r="AB61" s="30"/>
      <c r="AC61" s="30"/>
      <c r="AD61" s="30"/>
      <c r="AE61" s="30"/>
      <c r="AF61" s="30"/>
      <c r="AG61" s="30">
        <v>2180000000</v>
      </c>
      <c r="AH61" s="30"/>
      <c r="AI61" s="30"/>
      <c r="AJ61" s="30"/>
      <c r="AK61" s="30">
        <v>700000000</v>
      </c>
      <c r="AL61" s="30"/>
      <c r="AM61" s="30"/>
      <c r="AN61" s="30"/>
      <c r="AO61" s="27">
        <f t="shared" si="6"/>
        <v>3230000000</v>
      </c>
      <c r="AP61" s="30"/>
      <c r="AQ61" s="27">
        <f t="shared" si="2"/>
        <v>0</v>
      </c>
      <c r="AR61" s="25">
        <f t="shared" si="3"/>
        <v>3565000000</v>
      </c>
    </row>
    <row r="62" spans="2:44" ht="60" hidden="1" customHeight="1" x14ac:dyDescent="0.25">
      <c r="B62" s="18" t="s">
        <v>42</v>
      </c>
      <c r="C62" s="34" t="s">
        <v>127</v>
      </c>
      <c r="D62" s="21" t="s">
        <v>128</v>
      </c>
      <c r="E62" s="21" t="s">
        <v>308</v>
      </c>
      <c r="F62" s="69">
        <v>33</v>
      </c>
      <c r="G62" s="21" t="s">
        <v>309</v>
      </c>
      <c r="H62" s="69">
        <v>3301</v>
      </c>
      <c r="I62" s="19">
        <v>2022520010089</v>
      </c>
      <c r="J62" s="28" t="s">
        <v>132</v>
      </c>
      <c r="K62" s="32">
        <v>2272846561.48</v>
      </c>
      <c r="L62" s="19">
        <v>16</v>
      </c>
      <c r="M62" s="152"/>
      <c r="N62" s="30"/>
      <c r="O62" s="30"/>
      <c r="P62" s="30"/>
      <c r="Q62" s="30"/>
      <c r="R62" s="30"/>
      <c r="S62" s="30">
        <v>57500000</v>
      </c>
      <c r="T62" s="30"/>
      <c r="U62" s="30"/>
      <c r="V62" s="26">
        <f t="shared" si="0"/>
        <v>57500000</v>
      </c>
      <c r="W62" s="30">
        <v>562000000</v>
      </c>
      <c r="X62" s="30">
        <v>30000000</v>
      </c>
      <c r="Y62" s="30">
        <v>5000000</v>
      </c>
      <c r="Z62" s="30"/>
      <c r="AA62" s="30"/>
      <c r="AB62" s="30"/>
      <c r="AC62" s="30"/>
      <c r="AD62" s="30"/>
      <c r="AE62" s="30"/>
      <c r="AF62" s="30"/>
      <c r="AG62" s="30">
        <v>878864167.48000002</v>
      </c>
      <c r="AH62" s="30"/>
      <c r="AI62" s="30"/>
      <c r="AJ62" s="30"/>
      <c r="AK62" s="30">
        <v>739482394</v>
      </c>
      <c r="AL62" s="30"/>
      <c r="AM62" s="30"/>
      <c r="AN62" s="30"/>
      <c r="AO62" s="27">
        <f t="shared" si="6"/>
        <v>2215346561.48</v>
      </c>
      <c r="AP62" s="30"/>
      <c r="AQ62" s="27">
        <f t="shared" ref="AQ62:AQ68" si="7">+AP62</f>
        <v>0</v>
      </c>
      <c r="AR62" s="25">
        <f t="shared" ref="AR62:AR68" si="8">+V62+AO62+AQ62</f>
        <v>2272846561.48</v>
      </c>
    </row>
    <row r="63" spans="2:44" ht="60" hidden="1" customHeight="1" x14ac:dyDescent="0.2">
      <c r="B63" s="18" t="s">
        <v>42</v>
      </c>
      <c r="C63" s="34" t="s">
        <v>133</v>
      </c>
      <c r="D63" s="38" t="s">
        <v>134</v>
      </c>
      <c r="E63" s="21" t="s">
        <v>308</v>
      </c>
      <c r="F63" s="69">
        <v>33</v>
      </c>
      <c r="G63" s="21" t="s">
        <v>309</v>
      </c>
      <c r="H63" s="69">
        <v>3301</v>
      </c>
      <c r="I63" s="22">
        <v>2022520010022</v>
      </c>
      <c r="J63" s="23" t="s">
        <v>135</v>
      </c>
      <c r="K63" s="24">
        <v>236300000</v>
      </c>
      <c r="L63" s="19">
        <v>11</v>
      </c>
      <c r="M63" s="150">
        <f>+AR63+AR64</f>
        <v>423000000</v>
      </c>
      <c r="N63" s="25"/>
      <c r="O63" s="25"/>
      <c r="P63" s="25"/>
      <c r="Q63" s="25"/>
      <c r="R63" s="25"/>
      <c r="S63" s="25"/>
      <c r="T63" s="25"/>
      <c r="U63" s="25"/>
      <c r="V63" s="26">
        <f t="shared" si="0"/>
        <v>0</v>
      </c>
      <c r="W63" s="25">
        <v>236300000</v>
      </c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7">
        <f t="shared" si="6"/>
        <v>236300000</v>
      </c>
      <c r="AP63" s="25"/>
      <c r="AQ63" s="27">
        <f t="shared" si="7"/>
        <v>0</v>
      </c>
      <c r="AR63" s="25">
        <f t="shared" si="8"/>
        <v>236300000</v>
      </c>
    </row>
    <row r="64" spans="2:44" ht="60" hidden="1" customHeight="1" x14ac:dyDescent="0.2">
      <c r="B64" s="18" t="s">
        <v>42</v>
      </c>
      <c r="C64" s="34" t="s">
        <v>133</v>
      </c>
      <c r="D64" s="38" t="s">
        <v>134</v>
      </c>
      <c r="E64" s="21" t="s">
        <v>308</v>
      </c>
      <c r="F64" s="69">
        <v>33</v>
      </c>
      <c r="G64" s="21" t="s">
        <v>309</v>
      </c>
      <c r="H64" s="69">
        <v>3301</v>
      </c>
      <c r="I64" s="22">
        <v>2022520010027</v>
      </c>
      <c r="J64" s="23" t="s">
        <v>136</v>
      </c>
      <c r="K64" s="24">
        <v>186700000</v>
      </c>
      <c r="L64" s="19">
        <v>8</v>
      </c>
      <c r="M64" s="152"/>
      <c r="N64" s="25"/>
      <c r="O64" s="25"/>
      <c r="P64" s="25"/>
      <c r="Q64" s="25"/>
      <c r="R64" s="25"/>
      <c r="S64" s="25">
        <v>173000000</v>
      </c>
      <c r="T64" s="25"/>
      <c r="U64" s="25"/>
      <c r="V64" s="26">
        <f t="shared" ref="V64:V66" si="9">SUM(N64:U64)</f>
        <v>173000000</v>
      </c>
      <c r="W64" s="25">
        <v>13700000</v>
      </c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7">
        <f t="shared" si="6"/>
        <v>13700000</v>
      </c>
      <c r="AP64" s="25"/>
      <c r="AQ64" s="27">
        <f t="shared" si="7"/>
        <v>0</v>
      </c>
      <c r="AR64" s="25">
        <f t="shared" si="8"/>
        <v>186700000</v>
      </c>
    </row>
    <row r="65" spans="2:44" ht="60" hidden="1" customHeight="1" x14ac:dyDescent="0.2">
      <c r="B65" s="18" t="s">
        <v>42</v>
      </c>
      <c r="C65" s="34" t="s">
        <v>137</v>
      </c>
      <c r="D65" s="21" t="s">
        <v>138</v>
      </c>
      <c r="E65" s="21" t="s">
        <v>311</v>
      </c>
      <c r="F65" s="69">
        <v>43</v>
      </c>
      <c r="G65" s="21" t="s">
        <v>312</v>
      </c>
      <c r="H65" s="69">
        <v>4301</v>
      </c>
      <c r="I65" s="22">
        <v>2022520010061</v>
      </c>
      <c r="J65" s="23" t="s">
        <v>139</v>
      </c>
      <c r="K65" s="24">
        <v>1917250240</v>
      </c>
      <c r="L65" s="19">
        <v>12</v>
      </c>
      <c r="M65" s="150">
        <f>+AR65+AR66</f>
        <v>2591150000</v>
      </c>
      <c r="N65" s="25"/>
      <c r="O65" s="25"/>
      <c r="P65" s="25"/>
      <c r="Q65" s="25"/>
      <c r="R65" s="25"/>
      <c r="S65" s="25"/>
      <c r="T65" s="25"/>
      <c r="U65" s="25"/>
      <c r="V65" s="26">
        <f t="shared" si="9"/>
        <v>0</v>
      </c>
      <c r="W65" s="25">
        <v>751000000</v>
      </c>
      <c r="X65" s="25"/>
      <c r="Y65" s="25">
        <v>150000</v>
      </c>
      <c r="Z65" s="25"/>
      <c r="AA65" s="25"/>
      <c r="AB65" s="25"/>
      <c r="AC65" s="25"/>
      <c r="AD65" s="25"/>
      <c r="AE65" s="25"/>
      <c r="AF65" s="25">
        <v>66100240</v>
      </c>
      <c r="AG65" s="25"/>
      <c r="AH65" s="25"/>
      <c r="AI65" s="25"/>
      <c r="AJ65" s="25">
        <v>1000000000</v>
      </c>
      <c r="AK65" s="25">
        <v>100000000</v>
      </c>
      <c r="AL65" s="25"/>
      <c r="AM65" s="25"/>
      <c r="AN65" s="25"/>
      <c r="AO65" s="27">
        <f t="shared" si="6"/>
        <v>1917250240</v>
      </c>
      <c r="AP65" s="25"/>
      <c r="AQ65" s="27">
        <f t="shared" si="7"/>
        <v>0</v>
      </c>
      <c r="AR65" s="25">
        <f t="shared" si="8"/>
        <v>1917250240</v>
      </c>
    </row>
    <row r="66" spans="2:44" ht="60" hidden="1" customHeight="1" x14ac:dyDescent="0.2">
      <c r="B66" s="18" t="s">
        <v>42</v>
      </c>
      <c r="C66" s="38" t="s">
        <v>137</v>
      </c>
      <c r="D66" s="21" t="s">
        <v>138</v>
      </c>
      <c r="E66" s="21" t="s">
        <v>311</v>
      </c>
      <c r="F66" s="69">
        <v>43</v>
      </c>
      <c r="G66" s="21" t="s">
        <v>312</v>
      </c>
      <c r="H66" s="69">
        <v>4301</v>
      </c>
      <c r="I66" s="22">
        <v>2022520010062</v>
      </c>
      <c r="J66" s="23" t="s">
        <v>140</v>
      </c>
      <c r="K66" s="24">
        <v>673899760</v>
      </c>
      <c r="L66" s="19">
        <v>9</v>
      </c>
      <c r="M66" s="152"/>
      <c r="N66" s="25"/>
      <c r="O66" s="25"/>
      <c r="P66" s="25"/>
      <c r="Q66" s="25"/>
      <c r="R66" s="25"/>
      <c r="S66" s="25">
        <v>200000000</v>
      </c>
      <c r="T66" s="25"/>
      <c r="U66" s="25"/>
      <c r="V66" s="26">
        <f t="shared" si="9"/>
        <v>200000000</v>
      </c>
      <c r="W66" s="25"/>
      <c r="X66" s="25"/>
      <c r="Y66" s="25"/>
      <c r="Z66" s="25"/>
      <c r="AA66" s="25"/>
      <c r="AB66" s="25"/>
      <c r="AC66" s="25"/>
      <c r="AD66" s="25"/>
      <c r="AE66" s="25"/>
      <c r="AF66" s="25">
        <v>73899760</v>
      </c>
      <c r="AG66" s="25"/>
      <c r="AH66" s="25"/>
      <c r="AI66" s="25"/>
      <c r="AJ66" s="25"/>
      <c r="AK66" s="25">
        <v>400000000</v>
      </c>
      <c r="AL66" s="25"/>
      <c r="AM66" s="25"/>
      <c r="AN66" s="25"/>
      <c r="AO66" s="27">
        <f t="shared" si="6"/>
        <v>473899760</v>
      </c>
      <c r="AP66" s="25"/>
      <c r="AQ66" s="27">
        <f t="shared" si="7"/>
        <v>0</v>
      </c>
      <c r="AR66" s="25">
        <f t="shared" si="8"/>
        <v>673899760</v>
      </c>
    </row>
    <row r="67" spans="2:44" ht="60" hidden="1" customHeight="1" x14ac:dyDescent="0.2">
      <c r="B67" s="18" t="s">
        <v>141</v>
      </c>
      <c r="C67" s="34" t="s">
        <v>142</v>
      </c>
      <c r="D67" s="21" t="s">
        <v>143</v>
      </c>
      <c r="E67" s="21" t="s">
        <v>313</v>
      </c>
      <c r="F67" s="69">
        <v>24</v>
      </c>
      <c r="G67" s="21" t="s">
        <v>314</v>
      </c>
      <c r="H67" s="69">
        <v>2408</v>
      </c>
      <c r="I67" s="22">
        <v>2021520010179</v>
      </c>
      <c r="J67" s="23" t="s">
        <v>144</v>
      </c>
      <c r="K67" s="24">
        <v>3012400063</v>
      </c>
      <c r="L67" s="19">
        <v>1</v>
      </c>
      <c r="M67" s="150">
        <f>+AR67+AR68</f>
        <v>47099916401.669998</v>
      </c>
      <c r="N67" s="25"/>
      <c r="O67" s="25"/>
      <c r="P67" s="25"/>
      <c r="Q67" s="25"/>
      <c r="R67" s="25"/>
      <c r="S67" s="25"/>
      <c r="T67" s="25"/>
      <c r="U67" s="25"/>
      <c r="V67" s="26">
        <f t="shared" ref="V67:V68" si="10">SUM(N67:U67)</f>
        <v>0</v>
      </c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>
        <v>3012400063</v>
      </c>
      <c r="AL67" s="25"/>
      <c r="AM67" s="25"/>
      <c r="AN67" s="25"/>
      <c r="AO67" s="27">
        <f t="shared" si="6"/>
        <v>3012400063</v>
      </c>
      <c r="AP67" s="25"/>
      <c r="AQ67" s="27">
        <f t="shared" si="7"/>
        <v>0</v>
      </c>
      <c r="AR67" s="25">
        <f t="shared" si="8"/>
        <v>3012400063</v>
      </c>
    </row>
    <row r="68" spans="2:44" ht="60" hidden="1" customHeight="1" x14ac:dyDescent="0.2">
      <c r="B68" s="18" t="s">
        <v>141</v>
      </c>
      <c r="C68" s="38" t="s">
        <v>142</v>
      </c>
      <c r="D68" s="21" t="s">
        <v>143</v>
      </c>
      <c r="E68" s="21" t="s">
        <v>313</v>
      </c>
      <c r="F68" s="69">
        <v>24</v>
      </c>
      <c r="G68" s="21" t="s">
        <v>314</v>
      </c>
      <c r="H68" s="69">
        <v>2408</v>
      </c>
      <c r="I68" s="22">
        <v>2022520010112</v>
      </c>
      <c r="J68" s="23" t="s">
        <v>145</v>
      </c>
      <c r="K68" s="24">
        <v>44087516338.669998</v>
      </c>
      <c r="L68" s="19">
        <v>14</v>
      </c>
      <c r="M68" s="152"/>
      <c r="N68" s="25"/>
      <c r="O68" s="25"/>
      <c r="P68" s="25"/>
      <c r="Q68" s="25"/>
      <c r="R68" s="25"/>
      <c r="S68" s="25"/>
      <c r="T68" s="25"/>
      <c r="U68" s="25"/>
      <c r="V68" s="26">
        <f t="shared" si="10"/>
        <v>0</v>
      </c>
      <c r="W68" s="25">
        <v>4187561084.8200002</v>
      </c>
      <c r="X68" s="25"/>
      <c r="Y68" s="25"/>
      <c r="Z68" s="25"/>
      <c r="AA68" s="25"/>
      <c r="AB68" s="25"/>
      <c r="AC68" s="25"/>
      <c r="AD68" s="25"/>
      <c r="AE68" s="25"/>
      <c r="AF68" s="25">
        <v>717792301.70000005</v>
      </c>
      <c r="AG68" s="25"/>
      <c r="AH68" s="25"/>
      <c r="AI68" s="25"/>
      <c r="AJ68" s="25"/>
      <c r="AK68" s="25">
        <v>21822922531.540001</v>
      </c>
      <c r="AL68" s="25"/>
      <c r="AM68" s="25"/>
      <c r="AN68" s="25">
        <v>17359240420.610001</v>
      </c>
      <c r="AO68" s="27">
        <f t="shared" si="6"/>
        <v>44087516338.669998</v>
      </c>
      <c r="AP68" s="25"/>
      <c r="AQ68" s="27">
        <f t="shared" si="7"/>
        <v>0</v>
      </c>
      <c r="AR68" s="25">
        <f t="shared" si="8"/>
        <v>44087516338.669998</v>
      </c>
    </row>
    <row r="69" spans="2:44" ht="60" hidden="1" customHeight="1" x14ac:dyDescent="0.2">
      <c r="B69" s="18" t="s">
        <v>141</v>
      </c>
      <c r="C69" s="34" t="s">
        <v>146</v>
      </c>
      <c r="D69" s="38" t="s">
        <v>147</v>
      </c>
      <c r="E69" s="38" t="s">
        <v>315</v>
      </c>
      <c r="F69" s="69">
        <v>17</v>
      </c>
      <c r="G69" s="38" t="s">
        <v>316</v>
      </c>
      <c r="H69" s="69">
        <v>1709</v>
      </c>
      <c r="I69" s="22">
        <v>2021520010056</v>
      </c>
      <c r="J69" s="23" t="s">
        <v>148</v>
      </c>
      <c r="K69" s="24">
        <v>276541000</v>
      </c>
      <c r="L69" s="19">
        <v>1</v>
      </c>
      <c r="M69" s="150">
        <f>SUM(AR69:AR71)</f>
        <v>3252900000</v>
      </c>
      <c r="N69" s="25"/>
      <c r="O69" s="25"/>
      <c r="P69" s="25"/>
      <c r="Q69" s="25"/>
      <c r="R69" s="25"/>
      <c r="S69" s="25"/>
      <c r="T69" s="25"/>
      <c r="U69" s="25"/>
      <c r="V69" s="26">
        <f t="shared" ref="V69:V71" si="11">SUM(N69:U69)</f>
        <v>0</v>
      </c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>
        <v>276541000</v>
      </c>
      <c r="AL69" s="25"/>
      <c r="AM69" s="25"/>
      <c r="AN69" s="25"/>
      <c r="AO69" s="27">
        <f t="shared" si="6"/>
        <v>276541000</v>
      </c>
      <c r="AP69" s="25"/>
      <c r="AQ69" s="27">
        <f t="shared" ref="AQ69:AQ71" si="12">+AP69</f>
        <v>0</v>
      </c>
      <c r="AR69" s="25">
        <f t="shared" ref="AR69:AR71" si="13">+V69+AO69+AQ69</f>
        <v>276541000</v>
      </c>
    </row>
    <row r="70" spans="2:44" ht="60" hidden="1" customHeight="1" x14ac:dyDescent="0.2">
      <c r="B70" s="18" t="s">
        <v>141</v>
      </c>
      <c r="C70" s="34" t="s">
        <v>146</v>
      </c>
      <c r="D70" s="38" t="s">
        <v>147</v>
      </c>
      <c r="E70" s="38" t="s">
        <v>315</v>
      </c>
      <c r="F70" s="69">
        <v>17</v>
      </c>
      <c r="G70" s="38" t="s">
        <v>316</v>
      </c>
      <c r="H70" s="69">
        <v>1709</v>
      </c>
      <c r="I70" s="22">
        <v>2022520010128</v>
      </c>
      <c r="J70" s="23" t="s">
        <v>149</v>
      </c>
      <c r="K70" s="24">
        <v>2243959800</v>
      </c>
      <c r="L70" s="19">
        <v>12</v>
      </c>
      <c r="M70" s="151"/>
      <c r="N70" s="25"/>
      <c r="O70" s="25"/>
      <c r="P70" s="25"/>
      <c r="Q70" s="25"/>
      <c r="R70" s="25"/>
      <c r="S70" s="25"/>
      <c r="T70" s="25"/>
      <c r="U70" s="25"/>
      <c r="V70" s="26">
        <f t="shared" si="11"/>
        <v>0</v>
      </c>
      <c r="W70" s="25">
        <v>1952900000</v>
      </c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>
        <v>291059800</v>
      </c>
      <c r="AL70" s="25"/>
      <c r="AM70" s="25"/>
      <c r="AN70" s="25"/>
      <c r="AO70" s="27">
        <f t="shared" si="6"/>
        <v>2243959800</v>
      </c>
      <c r="AP70" s="25"/>
      <c r="AQ70" s="27"/>
      <c r="AR70" s="25">
        <f t="shared" si="13"/>
        <v>2243959800</v>
      </c>
    </row>
    <row r="71" spans="2:44" ht="60" hidden="1" customHeight="1" x14ac:dyDescent="0.2">
      <c r="B71" s="18" t="s">
        <v>141</v>
      </c>
      <c r="C71" s="34" t="s">
        <v>146</v>
      </c>
      <c r="D71" s="38" t="s">
        <v>147</v>
      </c>
      <c r="E71" s="38" t="s">
        <v>315</v>
      </c>
      <c r="F71" s="69">
        <v>17</v>
      </c>
      <c r="G71" s="53" t="s">
        <v>317</v>
      </c>
      <c r="H71" s="70">
        <v>1702</v>
      </c>
      <c r="I71" s="22">
        <v>2021520010232</v>
      </c>
      <c r="J71" s="23" t="s">
        <v>150</v>
      </c>
      <c r="K71" s="24">
        <v>732399200</v>
      </c>
      <c r="L71" s="19">
        <v>2</v>
      </c>
      <c r="M71" s="152"/>
      <c r="N71" s="25"/>
      <c r="O71" s="25"/>
      <c r="P71" s="25"/>
      <c r="Q71" s="25"/>
      <c r="R71" s="25"/>
      <c r="S71" s="25"/>
      <c r="T71" s="25"/>
      <c r="U71" s="25"/>
      <c r="V71" s="26">
        <f t="shared" si="11"/>
        <v>0</v>
      </c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>
        <v>732399200</v>
      </c>
      <c r="AL71" s="25"/>
      <c r="AM71" s="25"/>
      <c r="AN71" s="25"/>
      <c r="AO71" s="27">
        <f t="shared" si="6"/>
        <v>732399200</v>
      </c>
      <c r="AP71" s="25"/>
      <c r="AQ71" s="27">
        <f t="shared" si="12"/>
        <v>0</v>
      </c>
      <c r="AR71" s="25">
        <f t="shared" si="13"/>
        <v>732399200</v>
      </c>
    </row>
    <row r="72" spans="2:44" ht="60" hidden="1" customHeight="1" x14ac:dyDescent="0.2">
      <c r="B72" s="18" t="s">
        <v>141</v>
      </c>
      <c r="C72" s="34" t="s">
        <v>151</v>
      </c>
      <c r="D72" s="21" t="s">
        <v>152</v>
      </c>
      <c r="E72" s="38" t="s">
        <v>315</v>
      </c>
      <c r="F72" s="69">
        <v>17</v>
      </c>
      <c r="G72" s="54" t="s">
        <v>317</v>
      </c>
      <c r="H72" s="71">
        <v>1702</v>
      </c>
      <c r="I72" s="22">
        <v>2022520010064</v>
      </c>
      <c r="J72" s="23" t="s">
        <v>153</v>
      </c>
      <c r="K72" s="24">
        <v>2796600000</v>
      </c>
      <c r="L72" s="19">
        <v>6</v>
      </c>
      <c r="M72" s="39">
        <f>+AR72</f>
        <v>2796600000</v>
      </c>
      <c r="N72" s="25"/>
      <c r="O72" s="25"/>
      <c r="P72" s="25"/>
      <c r="Q72" s="25"/>
      <c r="R72" s="25"/>
      <c r="S72" s="25">
        <v>1000000000</v>
      </c>
      <c r="T72" s="25"/>
      <c r="U72" s="25"/>
      <c r="V72" s="26">
        <f t="shared" ref="V72:V82" si="14">SUM(N72:U72)</f>
        <v>1000000000</v>
      </c>
      <c r="W72" s="25">
        <v>696600000</v>
      </c>
      <c r="X72" s="25"/>
      <c r="Y72" s="25"/>
      <c r="Z72" s="25">
        <v>600000000</v>
      </c>
      <c r="AA72" s="25"/>
      <c r="AB72" s="25"/>
      <c r="AC72" s="25"/>
      <c r="AD72" s="25"/>
      <c r="AE72" s="25"/>
      <c r="AF72" s="25">
        <v>200000000</v>
      </c>
      <c r="AG72" s="25"/>
      <c r="AH72" s="25"/>
      <c r="AI72" s="25"/>
      <c r="AJ72" s="25"/>
      <c r="AK72" s="25">
        <v>300000000</v>
      </c>
      <c r="AL72" s="25"/>
      <c r="AM72" s="25"/>
      <c r="AN72" s="25"/>
      <c r="AO72" s="27">
        <f t="shared" si="6"/>
        <v>1796600000</v>
      </c>
      <c r="AP72" s="25"/>
      <c r="AQ72" s="27">
        <f t="shared" ref="AQ72:AQ82" si="15">+AP72</f>
        <v>0</v>
      </c>
      <c r="AR72" s="25">
        <f t="shared" ref="AR72:AR82" si="16">+V72+AO72+AQ72</f>
        <v>2796600000</v>
      </c>
    </row>
    <row r="73" spans="2:44" ht="60" hidden="1" customHeight="1" x14ac:dyDescent="0.2">
      <c r="B73" s="18" t="s">
        <v>141</v>
      </c>
      <c r="C73" s="34" t="s">
        <v>154</v>
      </c>
      <c r="D73" s="21" t="s">
        <v>155</v>
      </c>
      <c r="E73" s="21" t="s">
        <v>318</v>
      </c>
      <c r="F73" s="69">
        <v>35</v>
      </c>
      <c r="G73" s="21" t="s">
        <v>319</v>
      </c>
      <c r="H73" s="69">
        <v>3502</v>
      </c>
      <c r="I73" s="22">
        <v>2022520010051</v>
      </c>
      <c r="J73" s="23" t="s">
        <v>156</v>
      </c>
      <c r="K73" s="24">
        <v>1533400000</v>
      </c>
      <c r="L73" s="19">
        <v>3</v>
      </c>
      <c r="M73" s="150">
        <f>+AR73+AR74+AR76+AR77+AR75</f>
        <v>3383400000</v>
      </c>
      <c r="N73" s="25"/>
      <c r="O73" s="25"/>
      <c r="P73" s="25"/>
      <c r="Q73" s="25"/>
      <c r="R73" s="25"/>
      <c r="S73" s="25"/>
      <c r="T73" s="25"/>
      <c r="U73" s="25"/>
      <c r="V73" s="26">
        <f t="shared" si="14"/>
        <v>0</v>
      </c>
      <c r="W73" s="25">
        <v>1121253109</v>
      </c>
      <c r="X73" s="25"/>
      <c r="Y73" s="25">
        <v>312146891</v>
      </c>
      <c r="Z73" s="25">
        <v>100000000</v>
      </c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7">
        <f t="shared" si="6"/>
        <v>1533400000</v>
      </c>
      <c r="AP73" s="25"/>
      <c r="AQ73" s="27">
        <f t="shared" si="15"/>
        <v>0</v>
      </c>
      <c r="AR73" s="25">
        <f t="shared" si="16"/>
        <v>1533400000</v>
      </c>
    </row>
    <row r="74" spans="2:44" ht="60" hidden="1" customHeight="1" x14ac:dyDescent="0.2">
      <c r="B74" s="18" t="s">
        <v>141</v>
      </c>
      <c r="C74" s="34" t="s">
        <v>157</v>
      </c>
      <c r="D74" s="21" t="s">
        <v>155</v>
      </c>
      <c r="E74" s="21" t="s">
        <v>318</v>
      </c>
      <c r="F74" s="69">
        <v>35</v>
      </c>
      <c r="G74" s="21" t="s">
        <v>319</v>
      </c>
      <c r="H74" s="69">
        <v>3502</v>
      </c>
      <c r="I74" s="22">
        <v>2022520010068</v>
      </c>
      <c r="J74" s="23" t="s">
        <v>158</v>
      </c>
      <c r="K74" s="24">
        <v>400000000</v>
      </c>
      <c r="L74" s="19">
        <v>4</v>
      </c>
      <c r="M74" s="151"/>
      <c r="N74" s="25"/>
      <c r="O74" s="25"/>
      <c r="P74" s="25"/>
      <c r="Q74" s="25"/>
      <c r="R74" s="25"/>
      <c r="S74" s="25"/>
      <c r="T74" s="25"/>
      <c r="U74" s="25"/>
      <c r="V74" s="26">
        <f t="shared" si="14"/>
        <v>0</v>
      </c>
      <c r="W74" s="25"/>
      <c r="X74" s="25"/>
      <c r="Y74" s="25"/>
      <c r="Z74" s="25">
        <v>400000000</v>
      </c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7">
        <f t="shared" si="6"/>
        <v>400000000</v>
      </c>
      <c r="AP74" s="25"/>
      <c r="AQ74" s="27">
        <f t="shared" si="15"/>
        <v>0</v>
      </c>
      <c r="AR74" s="25">
        <f t="shared" si="16"/>
        <v>400000000</v>
      </c>
    </row>
    <row r="75" spans="2:44" ht="60" hidden="1" customHeight="1" x14ac:dyDescent="0.2">
      <c r="B75" s="18" t="s">
        <v>141</v>
      </c>
      <c r="C75" s="34" t="s">
        <v>159</v>
      </c>
      <c r="D75" s="21" t="s">
        <v>155</v>
      </c>
      <c r="E75" s="21" t="s">
        <v>318</v>
      </c>
      <c r="F75" s="69">
        <v>35</v>
      </c>
      <c r="G75" s="21" t="s">
        <v>319</v>
      </c>
      <c r="H75" s="69">
        <v>3502</v>
      </c>
      <c r="I75" s="22">
        <v>2022520010075</v>
      </c>
      <c r="J75" s="23" t="s">
        <v>160</v>
      </c>
      <c r="K75" s="40">
        <v>315000000</v>
      </c>
      <c r="L75" s="19">
        <v>3</v>
      </c>
      <c r="M75" s="151"/>
      <c r="N75" s="25"/>
      <c r="O75" s="25"/>
      <c r="P75" s="25"/>
      <c r="Q75" s="25"/>
      <c r="R75" s="25"/>
      <c r="S75" s="25"/>
      <c r="T75" s="25"/>
      <c r="U75" s="25"/>
      <c r="V75" s="26">
        <f t="shared" si="14"/>
        <v>0</v>
      </c>
      <c r="W75" s="25"/>
      <c r="X75" s="25"/>
      <c r="Y75" s="25"/>
      <c r="Z75" s="25">
        <v>315000000</v>
      </c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7">
        <f t="shared" si="6"/>
        <v>315000000</v>
      </c>
      <c r="AP75" s="25"/>
      <c r="AQ75" s="27">
        <f t="shared" si="15"/>
        <v>0</v>
      </c>
      <c r="AR75" s="25">
        <f t="shared" si="16"/>
        <v>315000000</v>
      </c>
    </row>
    <row r="76" spans="2:44" ht="60" hidden="1" customHeight="1" x14ac:dyDescent="0.25">
      <c r="B76" s="18" t="s">
        <v>141</v>
      </c>
      <c r="C76" s="34" t="s">
        <v>159</v>
      </c>
      <c r="D76" s="21" t="s">
        <v>155</v>
      </c>
      <c r="E76" s="21" t="s">
        <v>318</v>
      </c>
      <c r="F76" s="69">
        <v>35</v>
      </c>
      <c r="G76" s="21" t="s">
        <v>319</v>
      </c>
      <c r="H76" s="69">
        <v>3502</v>
      </c>
      <c r="I76" s="19">
        <v>2022520010078</v>
      </c>
      <c r="J76" s="28" t="s">
        <v>161</v>
      </c>
      <c r="K76" s="32">
        <v>800000000</v>
      </c>
      <c r="L76" s="19">
        <v>5</v>
      </c>
      <c r="M76" s="151"/>
      <c r="N76" s="30"/>
      <c r="O76" s="30"/>
      <c r="P76" s="30"/>
      <c r="Q76" s="30"/>
      <c r="R76" s="30"/>
      <c r="S76" s="30">
        <v>600000000</v>
      </c>
      <c r="T76" s="30"/>
      <c r="U76" s="30"/>
      <c r="V76" s="26">
        <f t="shared" si="14"/>
        <v>600000000</v>
      </c>
      <c r="W76" s="30"/>
      <c r="X76" s="30"/>
      <c r="Y76" s="30"/>
      <c r="Z76" s="30">
        <v>35000000</v>
      </c>
      <c r="AA76" s="30"/>
      <c r="AB76" s="30"/>
      <c r="AC76" s="30"/>
      <c r="AD76" s="30"/>
      <c r="AE76" s="30"/>
      <c r="AF76" s="30">
        <v>165000000</v>
      </c>
      <c r="AG76" s="30"/>
      <c r="AH76" s="30"/>
      <c r="AI76" s="30"/>
      <c r="AJ76" s="30"/>
      <c r="AK76" s="30"/>
      <c r="AL76" s="30"/>
      <c r="AM76" s="30"/>
      <c r="AN76" s="30"/>
      <c r="AO76" s="27">
        <f t="shared" si="6"/>
        <v>200000000</v>
      </c>
      <c r="AP76" s="30"/>
      <c r="AQ76" s="27">
        <f t="shared" si="15"/>
        <v>0</v>
      </c>
      <c r="AR76" s="25">
        <f t="shared" si="16"/>
        <v>800000000</v>
      </c>
    </row>
    <row r="77" spans="2:44" ht="60" hidden="1" customHeight="1" x14ac:dyDescent="0.25">
      <c r="B77" s="18" t="s">
        <v>141</v>
      </c>
      <c r="C77" s="34" t="s">
        <v>159</v>
      </c>
      <c r="D77" s="21" t="s">
        <v>155</v>
      </c>
      <c r="E77" s="21" t="s">
        <v>318</v>
      </c>
      <c r="F77" s="69">
        <v>35</v>
      </c>
      <c r="G77" s="21" t="s">
        <v>319</v>
      </c>
      <c r="H77" s="69">
        <v>3502</v>
      </c>
      <c r="I77" s="19" t="s">
        <v>162</v>
      </c>
      <c r="J77" s="28" t="s">
        <v>163</v>
      </c>
      <c r="K77" s="32">
        <v>335000000</v>
      </c>
      <c r="L77" s="19">
        <v>14</v>
      </c>
      <c r="M77" s="152"/>
      <c r="N77" s="30"/>
      <c r="O77" s="30"/>
      <c r="P77" s="30"/>
      <c r="Q77" s="30"/>
      <c r="R77" s="30"/>
      <c r="S77" s="30"/>
      <c r="T77" s="30"/>
      <c r="U77" s="30"/>
      <c r="V77" s="26">
        <f t="shared" si="14"/>
        <v>0</v>
      </c>
      <c r="W77" s="30"/>
      <c r="X77" s="30"/>
      <c r="Y77" s="30"/>
      <c r="Z77" s="30"/>
      <c r="AA77" s="30"/>
      <c r="AB77" s="30"/>
      <c r="AC77" s="30"/>
      <c r="AD77" s="30"/>
      <c r="AE77" s="30"/>
      <c r="AF77" s="30">
        <v>135000000</v>
      </c>
      <c r="AG77" s="30"/>
      <c r="AH77" s="30"/>
      <c r="AI77" s="30"/>
      <c r="AJ77" s="30"/>
      <c r="AK77" s="30">
        <v>200000000</v>
      </c>
      <c r="AL77" s="30"/>
      <c r="AM77" s="30"/>
      <c r="AN77" s="30"/>
      <c r="AO77" s="27">
        <f t="shared" si="6"/>
        <v>335000000</v>
      </c>
      <c r="AP77" s="30"/>
      <c r="AQ77" s="27">
        <f t="shared" si="15"/>
        <v>0</v>
      </c>
      <c r="AR77" s="25">
        <f t="shared" si="16"/>
        <v>335000000</v>
      </c>
    </row>
    <row r="78" spans="2:44" s="55" customFormat="1" ht="60" hidden="1" customHeight="1" x14ac:dyDescent="0.2">
      <c r="B78" s="56" t="s">
        <v>141</v>
      </c>
      <c r="C78" s="57" t="s">
        <v>142</v>
      </c>
      <c r="D78" s="58" t="s">
        <v>164</v>
      </c>
      <c r="E78" s="58"/>
      <c r="F78" s="70"/>
      <c r="G78" s="58"/>
      <c r="H78" s="70"/>
      <c r="I78" s="59">
        <v>2022520010105</v>
      </c>
      <c r="J78" s="60" t="s">
        <v>165</v>
      </c>
      <c r="K78" s="61">
        <v>2681555962</v>
      </c>
      <c r="L78" s="62">
        <v>1</v>
      </c>
      <c r="M78" s="150">
        <f>SUM(AR78:AR81)</f>
        <v>21589548725</v>
      </c>
      <c r="N78" s="63"/>
      <c r="O78" s="63"/>
      <c r="P78" s="63"/>
      <c r="Q78" s="63"/>
      <c r="R78" s="63"/>
      <c r="S78" s="63"/>
      <c r="T78" s="63"/>
      <c r="U78" s="63"/>
      <c r="V78" s="64">
        <f t="shared" si="14"/>
        <v>0</v>
      </c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>
        <v>2681555962</v>
      </c>
      <c r="AL78" s="63"/>
      <c r="AM78" s="63"/>
      <c r="AN78" s="63"/>
      <c r="AO78" s="63">
        <f t="shared" si="6"/>
        <v>2681555962</v>
      </c>
      <c r="AP78" s="63"/>
      <c r="AQ78" s="63">
        <f t="shared" si="15"/>
        <v>0</v>
      </c>
      <c r="AR78" s="63">
        <f t="shared" si="16"/>
        <v>2681555962</v>
      </c>
    </row>
    <row r="79" spans="2:44" ht="60" hidden="1" customHeight="1" x14ac:dyDescent="0.2">
      <c r="B79" s="18" t="s">
        <v>141</v>
      </c>
      <c r="C79" s="34" t="s">
        <v>142</v>
      </c>
      <c r="D79" s="21" t="s">
        <v>164</v>
      </c>
      <c r="E79" s="21" t="s">
        <v>313</v>
      </c>
      <c r="F79" s="69">
        <v>24</v>
      </c>
      <c r="G79" s="21" t="s">
        <v>320</v>
      </c>
      <c r="H79" s="69">
        <v>2409</v>
      </c>
      <c r="I79" s="22">
        <v>2022520010115</v>
      </c>
      <c r="J79" s="23" t="s">
        <v>166</v>
      </c>
      <c r="K79" s="40">
        <v>12826814893</v>
      </c>
      <c r="L79" s="19">
        <v>15</v>
      </c>
      <c r="M79" s="151"/>
      <c r="N79" s="25"/>
      <c r="O79" s="25"/>
      <c r="P79" s="25"/>
      <c r="Q79" s="25"/>
      <c r="R79" s="25"/>
      <c r="S79" s="25"/>
      <c r="T79" s="25"/>
      <c r="U79" s="25"/>
      <c r="V79" s="26">
        <f t="shared" si="14"/>
        <v>0</v>
      </c>
      <c r="W79" s="25">
        <v>891444409</v>
      </c>
      <c r="X79" s="25"/>
      <c r="Y79" s="25">
        <v>6359387637</v>
      </c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>
        <v>5575982847</v>
      </c>
      <c r="AL79" s="25"/>
      <c r="AM79" s="25"/>
      <c r="AN79" s="25"/>
      <c r="AO79" s="27">
        <f t="shared" si="6"/>
        <v>12826814893</v>
      </c>
      <c r="AP79" s="25"/>
      <c r="AQ79" s="27">
        <f t="shared" si="15"/>
        <v>0</v>
      </c>
      <c r="AR79" s="25">
        <f t="shared" si="16"/>
        <v>12826814893</v>
      </c>
    </row>
    <row r="80" spans="2:44" ht="60" hidden="1" customHeight="1" x14ac:dyDescent="0.25">
      <c r="B80" s="18" t="s">
        <v>141</v>
      </c>
      <c r="C80" s="34" t="s">
        <v>142</v>
      </c>
      <c r="D80" s="21" t="s">
        <v>164</v>
      </c>
      <c r="E80" s="21" t="s">
        <v>313</v>
      </c>
      <c r="F80" s="69">
        <v>24</v>
      </c>
      <c r="G80" s="21" t="s">
        <v>320</v>
      </c>
      <c r="H80" s="69">
        <v>2409</v>
      </c>
      <c r="I80" s="19">
        <v>2022520010120</v>
      </c>
      <c r="J80" s="28" t="s">
        <v>167</v>
      </c>
      <c r="K80" s="32">
        <v>646105763</v>
      </c>
      <c r="L80" s="19">
        <v>14</v>
      </c>
      <c r="M80" s="151"/>
      <c r="N80" s="30"/>
      <c r="O80" s="30"/>
      <c r="P80" s="30"/>
      <c r="Q80" s="30"/>
      <c r="R80" s="30"/>
      <c r="S80" s="30"/>
      <c r="T80" s="30"/>
      <c r="U80" s="30"/>
      <c r="V80" s="26">
        <f t="shared" si="14"/>
        <v>0</v>
      </c>
      <c r="W80" s="30">
        <v>646105763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27">
        <f t="shared" si="6"/>
        <v>646105763</v>
      </c>
      <c r="AP80" s="30"/>
      <c r="AQ80" s="27">
        <f t="shared" si="15"/>
        <v>0</v>
      </c>
      <c r="AR80" s="25">
        <f t="shared" si="16"/>
        <v>646105763</v>
      </c>
    </row>
    <row r="81" spans="2:44" ht="60" hidden="1" customHeight="1" x14ac:dyDescent="0.25">
      <c r="B81" s="18" t="s">
        <v>141</v>
      </c>
      <c r="C81" s="34" t="s">
        <v>142</v>
      </c>
      <c r="D81" s="21" t="s">
        <v>164</v>
      </c>
      <c r="E81" s="21" t="s">
        <v>313</v>
      </c>
      <c r="F81" s="69">
        <v>24</v>
      </c>
      <c r="G81" s="21" t="s">
        <v>320</v>
      </c>
      <c r="H81" s="69">
        <v>2409</v>
      </c>
      <c r="I81" s="19">
        <v>2022520010122</v>
      </c>
      <c r="J81" s="28" t="s">
        <v>168</v>
      </c>
      <c r="K81" s="32">
        <v>5435072107</v>
      </c>
      <c r="L81" s="19">
        <v>2</v>
      </c>
      <c r="M81" s="152"/>
      <c r="N81" s="30"/>
      <c r="O81" s="30"/>
      <c r="P81" s="30"/>
      <c r="Q81" s="30"/>
      <c r="R81" s="30"/>
      <c r="S81" s="30"/>
      <c r="T81" s="30"/>
      <c r="U81" s="30"/>
      <c r="V81" s="26">
        <f t="shared" si="14"/>
        <v>0</v>
      </c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>
        <v>5435072107</v>
      </c>
      <c r="AL81" s="30"/>
      <c r="AM81" s="30"/>
      <c r="AN81" s="30"/>
      <c r="AO81" s="27">
        <f t="shared" si="6"/>
        <v>5435072107</v>
      </c>
      <c r="AP81" s="30"/>
      <c r="AQ81" s="27">
        <f t="shared" si="15"/>
        <v>0</v>
      </c>
      <c r="AR81" s="25">
        <f t="shared" si="16"/>
        <v>5435072107</v>
      </c>
    </row>
    <row r="82" spans="2:44" ht="60" hidden="1" customHeight="1" x14ac:dyDescent="0.2">
      <c r="B82" s="18" t="s">
        <v>141</v>
      </c>
      <c r="C82" s="34" t="s">
        <v>169</v>
      </c>
      <c r="D82" s="38" t="s">
        <v>170</v>
      </c>
      <c r="E82" s="38" t="s">
        <v>321</v>
      </c>
      <c r="F82" s="69">
        <v>21</v>
      </c>
      <c r="G82" s="38" t="s">
        <v>322</v>
      </c>
      <c r="H82" s="69">
        <v>2102</v>
      </c>
      <c r="I82" s="22">
        <v>2022520010139</v>
      </c>
      <c r="J82" s="23" t="s">
        <v>171</v>
      </c>
      <c r="K82" s="24">
        <v>24721582188</v>
      </c>
      <c r="L82" s="19">
        <v>5</v>
      </c>
      <c r="M82" s="39">
        <f t="shared" ref="M82:M91" si="17">+AR82</f>
        <v>24721582188</v>
      </c>
      <c r="N82" s="25"/>
      <c r="O82" s="25"/>
      <c r="P82" s="25"/>
      <c r="Q82" s="25"/>
      <c r="R82" s="25"/>
      <c r="S82" s="25"/>
      <c r="T82" s="25"/>
      <c r="U82" s="25"/>
      <c r="V82" s="26">
        <f t="shared" si="14"/>
        <v>0</v>
      </c>
      <c r="W82" s="25"/>
      <c r="X82" s="25">
        <v>23993887188</v>
      </c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7">
        <f t="shared" si="6"/>
        <v>23993887188</v>
      </c>
      <c r="AP82" s="25">
        <v>727695000</v>
      </c>
      <c r="AQ82" s="27">
        <f t="shared" si="15"/>
        <v>727695000</v>
      </c>
      <c r="AR82" s="25">
        <f t="shared" si="16"/>
        <v>24721582188</v>
      </c>
    </row>
    <row r="83" spans="2:44" ht="82.5" hidden="1" customHeight="1" x14ac:dyDescent="0.2">
      <c r="B83" s="18" t="s">
        <v>172</v>
      </c>
      <c r="C83" s="34" t="s">
        <v>173</v>
      </c>
      <c r="D83" s="21" t="s">
        <v>174</v>
      </c>
      <c r="E83" s="21" t="s">
        <v>303</v>
      </c>
      <c r="F83" s="69">
        <v>45</v>
      </c>
      <c r="G83" s="21" t="s">
        <v>323</v>
      </c>
      <c r="H83" s="69">
        <v>4599</v>
      </c>
      <c r="I83" s="22">
        <v>2022520010059</v>
      </c>
      <c r="J83" s="23" t="s">
        <v>175</v>
      </c>
      <c r="K83" s="35">
        <v>591500000</v>
      </c>
      <c r="L83" s="19">
        <v>1</v>
      </c>
      <c r="M83" s="25">
        <f t="shared" si="17"/>
        <v>591500000</v>
      </c>
      <c r="N83" s="25"/>
      <c r="O83" s="25"/>
      <c r="P83" s="25"/>
      <c r="Q83" s="25"/>
      <c r="R83" s="25"/>
      <c r="S83" s="25"/>
      <c r="T83" s="25"/>
      <c r="U83" s="25"/>
      <c r="V83" s="26">
        <f t="shared" ref="V83:V91" si="18">SUM(N83:U83)</f>
        <v>0</v>
      </c>
      <c r="W83" s="25">
        <v>411500000</v>
      </c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>
        <v>180000000</v>
      </c>
      <c r="AL83" s="25"/>
      <c r="AM83" s="25"/>
      <c r="AN83" s="25"/>
      <c r="AO83" s="27">
        <f t="shared" si="6"/>
        <v>591500000</v>
      </c>
      <c r="AP83" s="25"/>
      <c r="AQ83" s="27">
        <f t="shared" ref="AQ83:AQ93" si="19">+AP83</f>
        <v>0</v>
      </c>
      <c r="AR83" s="25">
        <f t="shared" ref="AR83:AR91" si="20">+V83+AO83+AQ83</f>
        <v>591500000</v>
      </c>
    </row>
    <row r="84" spans="2:44" ht="82.5" hidden="1" customHeight="1" x14ac:dyDescent="0.2">
      <c r="B84" s="18" t="s">
        <v>172</v>
      </c>
      <c r="C84" s="34" t="s">
        <v>173</v>
      </c>
      <c r="D84" s="21" t="s">
        <v>176</v>
      </c>
      <c r="E84" s="21" t="s">
        <v>303</v>
      </c>
      <c r="F84" s="69">
        <v>45</v>
      </c>
      <c r="G84" s="21" t="s">
        <v>323</v>
      </c>
      <c r="H84" s="69">
        <v>4599</v>
      </c>
      <c r="I84" s="59">
        <v>2022520010030</v>
      </c>
      <c r="J84" s="60" t="s">
        <v>177</v>
      </c>
      <c r="K84" s="35">
        <v>290300000</v>
      </c>
      <c r="L84" s="19">
        <v>2</v>
      </c>
      <c r="M84" s="25">
        <f t="shared" si="17"/>
        <v>209300000</v>
      </c>
      <c r="N84" s="25"/>
      <c r="O84" s="25"/>
      <c r="P84" s="25"/>
      <c r="Q84" s="25"/>
      <c r="R84" s="25"/>
      <c r="S84" s="25"/>
      <c r="T84" s="25"/>
      <c r="U84" s="25"/>
      <c r="V84" s="26">
        <f t="shared" si="18"/>
        <v>0</v>
      </c>
      <c r="W84" s="25">
        <v>151400000</v>
      </c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>
        <v>57900000</v>
      </c>
      <c r="AL84" s="25"/>
      <c r="AM84" s="25"/>
      <c r="AN84" s="25"/>
      <c r="AO84" s="27">
        <f t="shared" si="6"/>
        <v>209300000</v>
      </c>
      <c r="AP84" s="25"/>
      <c r="AQ84" s="27">
        <f t="shared" si="19"/>
        <v>0</v>
      </c>
      <c r="AR84" s="25">
        <f t="shared" si="20"/>
        <v>209300000</v>
      </c>
    </row>
    <row r="85" spans="2:44" ht="82.5" hidden="1" customHeight="1" x14ac:dyDescent="0.2">
      <c r="B85" s="18" t="s">
        <v>172</v>
      </c>
      <c r="C85" s="34" t="s">
        <v>173</v>
      </c>
      <c r="D85" s="21" t="s">
        <v>178</v>
      </c>
      <c r="E85" s="21" t="s">
        <v>299</v>
      </c>
      <c r="F85" s="69">
        <v>40</v>
      </c>
      <c r="G85" s="21" t="s">
        <v>324</v>
      </c>
      <c r="H85" s="69">
        <v>4002</v>
      </c>
      <c r="I85" s="22">
        <v>2022520010110</v>
      </c>
      <c r="J85" s="23" t="s">
        <v>179</v>
      </c>
      <c r="K85" s="35">
        <v>1328800000</v>
      </c>
      <c r="L85" s="19">
        <v>7</v>
      </c>
      <c r="M85" s="25">
        <f t="shared" si="17"/>
        <v>1328800000</v>
      </c>
      <c r="N85" s="25"/>
      <c r="O85" s="25"/>
      <c r="P85" s="25"/>
      <c r="Q85" s="25"/>
      <c r="R85" s="25"/>
      <c r="S85" s="25">
        <v>228800000</v>
      </c>
      <c r="T85" s="25"/>
      <c r="U85" s="25"/>
      <c r="V85" s="26">
        <f t="shared" si="18"/>
        <v>228800000</v>
      </c>
      <c r="W85" s="25">
        <v>500000000</v>
      </c>
      <c r="X85" s="25"/>
      <c r="Y85" s="25">
        <v>300000000</v>
      </c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>
        <v>300000000</v>
      </c>
      <c r="AL85" s="25"/>
      <c r="AM85" s="25"/>
      <c r="AN85" s="25"/>
      <c r="AO85" s="27">
        <f t="shared" si="6"/>
        <v>1100000000</v>
      </c>
      <c r="AP85" s="25"/>
      <c r="AQ85" s="27">
        <f t="shared" si="19"/>
        <v>0</v>
      </c>
      <c r="AR85" s="25">
        <f t="shared" si="20"/>
        <v>1328800000</v>
      </c>
    </row>
    <row r="86" spans="2:44" ht="82.5" hidden="1" customHeight="1" x14ac:dyDescent="0.2">
      <c r="B86" s="18" t="s">
        <v>172</v>
      </c>
      <c r="C86" s="34" t="s">
        <v>180</v>
      </c>
      <c r="D86" s="21" t="s">
        <v>181</v>
      </c>
      <c r="E86" s="21" t="s">
        <v>303</v>
      </c>
      <c r="F86" s="69">
        <v>45</v>
      </c>
      <c r="G86" s="21" t="s">
        <v>325</v>
      </c>
      <c r="H86" s="69">
        <v>4503</v>
      </c>
      <c r="I86" s="22">
        <v>2022520010067</v>
      </c>
      <c r="J86" s="23" t="s">
        <v>182</v>
      </c>
      <c r="K86" s="35">
        <v>2988800000</v>
      </c>
      <c r="L86" s="19">
        <v>7</v>
      </c>
      <c r="M86" s="25">
        <f t="shared" si="17"/>
        <v>2988800000</v>
      </c>
      <c r="N86" s="25"/>
      <c r="O86" s="25"/>
      <c r="P86" s="25"/>
      <c r="Q86" s="25"/>
      <c r="R86" s="25"/>
      <c r="S86" s="25"/>
      <c r="T86" s="25"/>
      <c r="U86" s="25"/>
      <c r="V86" s="26">
        <f t="shared" si="18"/>
        <v>0</v>
      </c>
      <c r="W86" s="25"/>
      <c r="X86" s="25">
        <v>2236800000</v>
      </c>
      <c r="Y86" s="25">
        <v>2000000</v>
      </c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>
        <v>750000000</v>
      </c>
      <c r="AL86" s="25"/>
      <c r="AM86" s="25"/>
      <c r="AN86" s="25"/>
      <c r="AO86" s="27">
        <f t="shared" si="6"/>
        <v>2988800000</v>
      </c>
      <c r="AP86" s="25"/>
      <c r="AQ86" s="27">
        <f t="shared" si="19"/>
        <v>0</v>
      </c>
      <c r="AR86" s="25">
        <f t="shared" si="20"/>
        <v>2988800000</v>
      </c>
    </row>
    <row r="87" spans="2:44" ht="82.5" hidden="1" customHeight="1" x14ac:dyDescent="0.2">
      <c r="B87" s="18" t="s">
        <v>172</v>
      </c>
      <c r="C87" s="34" t="s">
        <v>173</v>
      </c>
      <c r="D87" s="21" t="s">
        <v>183</v>
      </c>
      <c r="E87" s="21" t="s">
        <v>303</v>
      </c>
      <c r="F87" s="69">
        <v>45</v>
      </c>
      <c r="G87" s="21" t="s">
        <v>323</v>
      </c>
      <c r="H87" s="69">
        <v>4599</v>
      </c>
      <c r="I87" s="22">
        <v>2022520010038</v>
      </c>
      <c r="J87" s="23" t="s">
        <v>184</v>
      </c>
      <c r="K87" s="35">
        <v>154600000</v>
      </c>
      <c r="L87" s="19">
        <v>2</v>
      </c>
      <c r="M87" s="25">
        <f t="shared" si="17"/>
        <v>154600000</v>
      </c>
      <c r="N87" s="25"/>
      <c r="O87" s="25"/>
      <c r="P87" s="25"/>
      <c r="Q87" s="25"/>
      <c r="R87" s="25"/>
      <c r="S87" s="25"/>
      <c r="T87" s="25"/>
      <c r="U87" s="25"/>
      <c r="V87" s="26">
        <f t="shared" si="18"/>
        <v>0</v>
      </c>
      <c r="W87" s="25">
        <v>134600000</v>
      </c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>
        <v>20000000</v>
      </c>
      <c r="AL87" s="25"/>
      <c r="AM87" s="25"/>
      <c r="AN87" s="25"/>
      <c r="AO87" s="27">
        <f t="shared" si="6"/>
        <v>154600000</v>
      </c>
      <c r="AP87" s="25"/>
      <c r="AQ87" s="27">
        <f t="shared" si="19"/>
        <v>0</v>
      </c>
      <c r="AR87" s="25">
        <f t="shared" si="20"/>
        <v>154600000</v>
      </c>
    </row>
    <row r="88" spans="2:44" ht="82.5" hidden="1" customHeight="1" x14ac:dyDescent="0.2">
      <c r="B88" s="18" t="s">
        <v>172</v>
      </c>
      <c r="C88" s="34" t="s">
        <v>173</v>
      </c>
      <c r="D88" s="21" t="s">
        <v>185</v>
      </c>
      <c r="E88" s="21" t="s">
        <v>326</v>
      </c>
      <c r="F88" s="69">
        <v>23</v>
      </c>
      <c r="G88" s="21" t="s">
        <v>327</v>
      </c>
      <c r="H88" s="69">
        <v>2302</v>
      </c>
      <c r="I88" s="22" t="s">
        <v>186</v>
      </c>
      <c r="J88" s="23" t="s">
        <v>187</v>
      </c>
      <c r="K88" s="35">
        <v>1534500000</v>
      </c>
      <c r="L88" s="19">
        <v>2</v>
      </c>
      <c r="M88" s="25">
        <f t="shared" si="17"/>
        <v>1534500000</v>
      </c>
      <c r="N88" s="25"/>
      <c r="O88" s="25"/>
      <c r="P88" s="25"/>
      <c r="Q88" s="25"/>
      <c r="R88" s="25"/>
      <c r="S88" s="25">
        <v>934500000</v>
      </c>
      <c r="T88" s="25"/>
      <c r="U88" s="25"/>
      <c r="V88" s="26">
        <f t="shared" si="18"/>
        <v>934500000</v>
      </c>
      <c r="W88" s="25">
        <v>400000000</v>
      </c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>
        <v>200000000</v>
      </c>
      <c r="AL88" s="25"/>
      <c r="AM88" s="25"/>
      <c r="AN88" s="25"/>
      <c r="AO88" s="27">
        <f t="shared" si="6"/>
        <v>600000000</v>
      </c>
      <c r="AP88" s="25"/>
      <c r="AQ88" s="27">
        <f t="shared" si="19"/>
        <v>0</v>
      </c>
      <c r="AR88" s="25">
        <f t="shared" si="20"/>
        <v>1534500000</v>
      </c>
    </row>
    <row r="89" spans="2:44" ht="82.5" hidden="1" customHeight="1" x14ac:dyDescent="0.2">
      <c r="B89" s="18" t="s">
        <v>172</v>
      </c>
      <c r="C89" s="34" t="s">
        <v>173</v>
      </c>
      <c r="D89" s="21" t="s">
        <v>188</v>
      </c>
      <c r="E89" s="21" t="s">
        <v>303</v>
      </c>
      <c r="F89" s="69">
        <v>45</v>
      </c>
      <c r="G89" s="21" t="s">
        <v>323</v>
      </c>
      <c r="H89" s="69">
        <v>4599</v>
      </c>
      <c r="I89" s="59">
        <v>2022520010030</v>
      </c>
      <c r="J89" s="60" t="s">
        <v>177</v>
      </c>
      <c r="K89" s="35">
        <v>325300000</v>
      </c>
      <c r="L89" s="19">
        <v>2</v>
      </c>
      <c r="M89" s="25">
        <f t="shared" si="17"/>
        <v>325300000</v>
      </c>
      <c r="N89" s="25"/>
      <c r="O89" s="25"/>
      <c r="P89" s="25"/>
      <c r="Q89" s="25"/>
      <c r="R89" s="25"/>
      <c r="S89" s="25"/>
      <c r="T89" s="25"/>
      <c r="U89" s="25"/>
      <c r="V89" s="26">
        <f t="shared" si="18"/>
        <v>0</v>
      </c>
      <c r="W89" s="25">
        <v>325300000</v>
      </c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7">
        <f t="shared" si="6"/>
        <v>325300000</v>
      </c>
      <c r="AP89" s="25"/>
      <c r="AQ89" s="27">
        <f t="shared" si="19"/>
        <v>0</v>
      </c>
      <c r="AR89" s="25">
        <f t="shared" si="20"/>
        <v>325300000</v>
      </c>
    </row>
    <row r="90" spans="2:44" ht="82.5" hidden="1" customHeight="1" x14ac:dyDescent="0.2">
      <c r="B90" s="18" t="s">
        <v>172</v>
      </c>
      <c r="C90" s="34" t="s">
        <v>173</v>
      </c>
      <c r="D90" s="21" t="s">
        <v>189</v>
      </c>
      <c r="E90" s="21" t="s">
        <v>303</v>
      </c>
      <c r="F90" s="69">
        <v>45</v>
      </c>
      <c r="G90" s="21" t="s">
        <v>323</v>
      </c>
      <c r="H90" s="69">
        <v>4599</v>
      </c>
      <c r="I90" s="22">
        <v>2022520010091</v>
      </c>
      <c r="J90" s="23" t="s">
        <v>190</v>
      </c>
      <c r="K90" s="35">
        <v>840700000</v>
      </c>
      <c r="L90" s="19">
        <v>7</v>
      </c>
      <c r="M90" s="25">
        <f t="shared" si="17"/>
        <v>840700000</v>
      </c>
      <c r="N90" s="25"/>
      <c r="O90" s="25"/>
      <c r="P90" s="25"/>
      <c r="Q90" s="25"/>
      <c r="R90" s="25"/>
      <c r="S90" s="25">
        <v>200000000</v>
      </c>
      <c r="T90" s="25"/>
      <c r="U90" s="25"/>
      <c r="V90" s="26">
        <f t="shared" si="18"/>
        <v>200000000</v>
      </c>
      <c r="W90" s="25">
        <v>590700000</v>
      </c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>
        <v>50000000</v>
      </c>
      <c r="AL90" s="25"/>
      <c r="AM90" s="25"/>
      <c r="AN90" s="25"/>
      <c r="AO90" s="27">
        <f t="shared" si="6"/>
        <v>640700000</v>
      </c>
      <c r="AP90" s="25"/>
      <c r="AQ90" s="27">
        <f t="shared" si="19"/>
        <v>0</v>
      </c>
      <c r="AR90" s="25">
        <f t="shared" si="20"/>
        <v>840700000</v>
      </c>
    </row>
    <row r="91" spans="2:44" ht="82.5" hidden="1" customHeight="1" x14ac:dyDescent="0.2">
      <c r="B91" s="18" t="s">
        <v>172</v>
      </c>
      <c r="C91" s="34" t="s">
        <v>173</v>
      </c>
      <c r="D91" s="21" t="s">
        <v>191</v>
      </c>
      <c r="E91" s="21" t="s">
        <v>328</v>
      </c>
      <c r="F91" s="69">
        <v>12</v>
      </c>
      <c r="G91" s="21" t="s">
        <v>329</v>
      </c>
      <c r="H91" s="69">
        <v>1205</v>
      </c>
      <c r="I91" s="22">
        <v>2022520010129</v>
      </c>
      <c r="J91" s="23" t="s">
        <v>192</v>
      </c>
      <c r="K91" s="35">
        <v>252600000</v>
      </c>
      <c r="L91" s="19">
        <v>4</v>
      </c>
      <c r="M91" s="25">
        <f t="shared" si="17"/>
        <v>252600000</v>
      </c>
      <c r="N91" s="25"/>
      <c r="O91" s="25"/>
      <c r="P91" s="25"/>
      <c r="Q91" s="25"/>
      <c r="R91" s="25"/>
      <c r="S91" s="25">
        <v>102600000</v>
      </c>
      <c r="T91" s="25"/>
      <c r="U91" s="25"/>
      <c r="V91" s="26">
        <f t="shared" si="18"/>
        <v>102600000</v>
      </c>
      <c r="W91" s="25">
        <v>100000000</v>
      </c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>
        <v>50000000</v>
      </c>
      <c r="AL91" s="25"/>
      <c r="AM91" s="25"/>
      <c r="AN91" s="25"/>
      <c r="AO91" s="27">
        <f t="shared" si="6"/>
        <v>150000000</v>
      </c>
      <c r="AP91" s="25"/>
      <c r="AQ91" s="27">
        <f t="shared" si="19"/>
        <v>0</v>
      </c>
      <c r="AR91" s="25">
        <f t="shared" si="20"/>
        <v>252600000</v>
      </c>
    </row>
    <row r="92" spans="2:44" ht="60" hidden="1" customHeight="1" x14ac:dyDescent="0.2">
      <c r="B92" s="18" t="s">
        <v>172</v>
      </c>
      <c r="C92" s="34" t="s">
        <v>193</v>
      </c>
      <c r="D92" s="21" t="s">
        <v>194</v>
      </c>
      <c r="E92" s="21" t="s">
        <v>303</v>
      </c>
      <c r="F92" s="69">
        <v>45</v>
      </c>
      <c r="G92" s="21" t="s">
        <v>305</v>
      </c>
      <c r="H92" s="69">
        <v>4502</v>
      </c>
      <c r="I92" s="22">
        <v>2022520010045</v>
      </c>
      <c r="J92" s="23" t="s">
        <v>195</v>
      </c>
      <c r="K92" s="35">
        <v>1174000000</v>
      </c>
      <c r="L92" s="19">
        <v>16</v>
      </c>
      <c r="M92" s="150">
        <f>+AR92+AR93</f>
        <v>1284400000</v>
      </c>
      <c r="N92" s="25"/>
      <c r="O92" s="25"/>
      <c r="P92" s="25"/>
      <c r="Q92" s="25"/>
      <c r="R92" s="25"/>
      <c r="S92" s="25"/>
      <c r="T92" s="25"/>
      <c r="U92" s="25"/>
      <c r="V92" s="26">
        <f t="shared" ref="V92:V93" si="21">SUM(N92:U92)</f>
        <v>0</v>
      </c>
      <c r="W92" s="25">
        <v>714400000</v>
      </c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>
        <v>460000000</v>
      </c>
      <c r="AL92" s="25"/>
      <c r="AM92" s="25"/>
      <c r="AN92" s="25"/>
      <c r="AO92" s="27">
        <f t="shared" si="6"/>
        <v>1174400000</v>
      </c>
      <c r="AP92" s="25"/>
      <c r="AQ92" s="27">
        <f t="shared" si="19"/>
        <v>0</v>
      </c>
      <c r="AR92" s="25">
        <f t="shared" ref="AR92:AR93" si="22">+V92+AO92+AQ92</f>
        <v>1174400000</v>
      </c>
    </row>
    <row r="93" spans="2:44" ht="60" hidden="1" customHeight="1" x14ac:dyDescent="0.2">
      <c r="B93" s="18" t="s">
        <v>172</v>
      </c>
      <c r="C93" s="34" t="s">
        <v>193</v>
      </c>
      <c r="D93" s="21" t="s">
        <v>194</v>
      </c>
      <c r="E93" s="21" t="s">
        <v>303</v>
      </c>
      <c r="F93" s="69">
        <v>45</v>
      </c>
      <c r="G93" s="21" t="s">
        <v>305</v>
      </c>
      <c r="H93" s="69">
        <v>4502</v>
      </c>
      <c r="I93" s="22">
        <v>2022520010063</v>
      </c>
      <c r="J93" s="23" t="s">
        <v>196</v>
      </c>
      <c r="K93" s="35">
        <v>110000000</v>
      </c>
      <c r="L93" s="19">
        <v>4</v>
      </c>
      <c r="M93" s="152"/>
      <c r="N93" s="25"/>
      <c r="O93" s="25"/>
      <c r="P93" s="25"/>
      <c r="Q93" s="25"/>
      <c r="R93" s="25"/>
      <c r="S93" s="25"/>
      <c r="T93" s="25"/>
      <c r="U93" s="25"/>
      <c r="V93" s="26">
        <f t="shared" si="21"/>
        <v>0</v>
      </c>
      <c r="W93" s="25">
        <v>110000000</v>
      </c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7">
        <f t="shared" si="6"/>
        <v>110000000</v>
      </c>
      <c r="AP93" s="25"/>
      <c r="AQ93" s="27">
        <f t="shared" si="19"/>
        <v>0</v>
      </c>
      <c r="AR93" s="25">
        <f t="shared" si="22"/>
        <v>110000000</v>
      </c>
    </row>
    <row r="94" spans="2:44" ht="60" hidden="1" customHeight="1" x14ac:dyDescent="0.25">
      <c r="B94" s="18" t="s">
        <v>172</v>
      </c>
      <c r="C94" s="34" t="s">
        <v>197</v>
      </c>
      <c r="D94" s="21" t="s">
        <v>198</v>
      </c>
      <c r="E94" s="21" t="s">
        <v>303</v>
      </c>
      <c r="F94" s="69">
        <v>45</v>
      </c>
      <c r="G94" s="21" t="s">
        <v>304</v>
      </c>
      <c r="H94" s="69">
        <v>4501</v>
      </c>
      <c r="I94" s="22">
        <v>2022520010069</v>
      </c>
      <c r="J94" s="23" t="s">
        <v>199</v>
      </c>
      <c r="K94" s="35">
        <v>391400000</v>
      </c>
      <c r="L94" s="19">
        <v>8</v>
      </c>
      <c r="M94" s="150">
        <f>SUM(AR94:AR102)</f>
        <v>16251665800.809999</v>
      </c>
      <c r="N94" s="30"/>
      <c r="O94" s="30"/>
      <c r="P94" s="30"/>
      <c r="Q94" s="30"/>
      <c r="R94" s="30"/>
      <c r="S94" s="30">
        <v>391400000</v>
      </c>
      <c r="T94" s="30"/>
      <c r="U94" s="30"/>
      <c r="V94" s="26">
        <f t="shared" ref="V94:V102" si="23">SUM(N94:U94)</f>
        <v>391400000</v>
      </c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27">
        <f t="shared" ref="AO94:AO102" si="24">SUM(W94:AN94)</f>
        <v>0</v>
      </c>
      <c r="AP94" s="30"/>
      <c r="AQ94" s="27">
        <f t="shared" ref="AQ94:AQ102" si="25">+AP94</f>
        <v>0</v>
      </c>
      <c r="AR94" s="25">
        <f t="shared" ref="AR94:AR102" si="26">+V94+AO94+AQ94</f>
        <v>391400000</v>
      </c>
    </row>
    <row r="95" spans="2:44" ht="60" hidden="1" customHeight="1" x14ac:dyDescent="0.25">
      <c r="B95" s="18" t="s">
        <v>172</v>
      </c>
      <c r="C95" s="34" t="s">
        <v>197</v>
      </c>
      <c r="D95" s="21" t="s">
        <v>198</v>
      </c>
      <c r="E95" s="21" t="s">
        <v>303</v>
      </c>
      <c r="F95" s="69">
        <v>45</v>
      </c>
      <c r="G95" s="21" t="s">
        <v>304</v>
      </c>
      <c r="H95" s="69">
        <v>4501</v>
      </c>
      <c r="I95" s="22">
        <v>2022520010070</v>
      </c>
      <c r="J95" s="23" t="s">
        <v>200</v>
      </c>
      <c r="K95" s="35">
        <v>834400000</v>
      </c>
      <c r="L95" s="19">
        <v>7</v>
      </c>
      <c r="M95" s="151"/>
      <c r="N95" s="33"/>
      <c r="O95" s="33"/>
      <c r="P95" s="33"/>
      <c r="Q95" s="33"/>
      <c r="R95" s="33"/>
      <c r="S95" s="33">
        <v>834400000</v>
      </c>
      <c r="T95" s="33"/>
      <c r="U95" s="33"/>
      <c r="V95" s="26">
        <f t="shared" si="23"/>
        <v>834400000</v>
      </c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27">
        <f t="shared" si="24"/>
        <v>0</v>
      </c>
      <c r="AP95" s="33"/>
      <c r="AQ95" s="27">
        <f t="shared" si="25"/>
        <v>0</v>
      </c>
      <c r="AR95" s="25">
        <f t="shared" si="26"/>
        <v>834400000</v>
      </c>
    </row>
    <row r="96" spans="2:44" ht="60" hidden="1" customHeight="1" x14ac:dyDescent="0.2">
      <c r="B96" s="18" t="s">
        <v>172</v>
      </c>
      <c r="C96" s="34" t="s">
        <v>197</v>
      </c>
      <c r="D96" s="21" t="s">
        <v>198</v>
      </c>
      <c r="E96" s="21" t="s">
        <v>303</v>
      </c>
      <c r="F96" s="69">
        <v>45</v>
      </c>
      <c r="G96" s="21" t="s">
        <v>304</v>
      </c>
      <c r="H96" s="69">
        <v>4501</v>
      </c>
      <c r="I96" s="22">
        <v>2022520010071</v>
      </c>
      <c r="J96" s="23" t="s">
        <v>201</v>
      </c>
      <c r="K96" s="35">
        <v>8191000000</v>
      </c>
      <c r="L96" s="19">
        <v>1</v>
      </c>
      <c r="M96" s="151"/>
      <c r="N96" s="31"/>
      <c r="O96" s="31"/>
      <c r="P96" s="31"/>
      <c r="Q96" s="31"/>
      <c r="R96" s="31"/>
      <c r="S96" s="31"/>
      <c r="T96" s="31"/>
      <c r="U96" s="31"/>
      <c r="V96" s="26">
        <f t="shared" si="23"/>
        <v>0</v>
      </c>
      <c r="W96" s="31">
        <v>1330000000</v>
      </c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>
        <v>6861000000</v>
      </c>
      <c r="AO96" s="27">
        <f t="shared" si="24"/>
        <v>8191000000</v>
      </c>
      <c r="AP96" s="31"/>
      <c r="AQ96" s="27">
        <f t="shared" si="25"/>
        <v>0</v>
      </c>
      <c r="AR96" s="25">
        <f t="shared" si="26"/>
        <v>8191000000</v>
      </c>
    </row>
    <row r="97" spans="2:44" ht="60" hidden="1" customHeight="1" x14ac:dyDescent="0.25">
      <c r="B97" s="18" t="s">
        <v>172</v>
      </c>
      <c r="C97" s="34" t="s">
        <v>197</v>
      </c>
      <c r="D97" s="21" t="s">
        <v>198</v>
      </c>
      <c r="E97" s="21" t="s">
        <v>303</v>
      </c>
      <c r="F97" s="69">
        <v>45</v>
      </c>
      <c r="G97" s="21" t="s">
        <v>304</v>
      </c>
      <c r="H97" s="69">
        <v>4501</v>
      </c>
      <c r="I97" s="22">
        <v>2022520010073</v>
      </c>
      <c r="J97" s="23" t="s">
        <v>202</v>
      </c>
      <c r="K97" s="35">
        <v>131600000</v>
      </c>
      <c r="L97" s="19">
        <v>2</v>
      </c>
      <c r="M97" s="151"/>
      <c r="N97" s="30"/>
      <c r="O97" s="30"/>
      <c r="P97" s="30"/>
      <c r="Q97" s="30"/>
      <c r="R97" s="30"/>
      <c r="S97" s="30">
        <v>131600000</v>
      </c>
      <c r="T97" s="30"/>
      <c r="U97" s="30"/>
      <c r="V97" s="26">
        <f t="shared" si="23"/>
        <v>131600000</v>
      </c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27">
        <f t="shared" si="24"/>
        <v>0</v>
      </c>
      <c r="AP97" s="30"/>
      <c r="AQ97" s="27">
        <f t="shared" si="25"/>
        <v>0</v>
      </c>
      <c r="AR97" s="25">
        <f t="shared" si="26"/>
        <v>131600000</v>
      </c>
    </row>
    <row r="98" spans="2:44" ht="60" hidden="1" customHeight="1" x14ac:dyDescent="0.25">
      <c r="B98" s="18" t="s">
        <v>172</v>
      </c>
      <c r="C98" s="34" t="s">
        <v>197</v>
      </c>
      <c r="D98" s="21" t="s">
        <v>198</v>
      </c>
      <c r="E98" s="21" t="s">
        <v>303</v>
      </c>
      <c r="F98" s="69">
        <v>45</v>
      </c>
      <c r="G98" s="21" t="s">
        <v>304</v>
      </c>
      <c r="H98" s="69">
        <v>4501</v>
      </c>
      <c r="I98" s="22">
        <v>2022520010081</v>
      </c>
      <c r="J98" s="23" t="s">
        <v>203</v>
      </c>
      <c r="K98" s="35">
        <v>937000000</v>
      </c>
      <c r="L98" s="19">
        <v>2</v>
      </c>
      <c r="M98" s="151"/>
      <c r="N98" s="30"/>
      <c r="O98" s="30"/>
      <c r="P98" s="30"/>
      <c r="Q98" s="30"/>
      <c r="R98" s="30"/>
      <c r="S98" s="30">
        <v>20000000</v>
      </c>
      <c r="T98" s="30"/>
      <c r="U98" s="30"/>
      <c r="V98" s="26">
        <f t="shared" si="23"/>
        <v>20000000</v>
      </c>
      <c r="W98" s="25">
        <v>817000000</v>
      </c>
      <c r="X98" s="30"/>
      <c r="Y98" s="30"/>
      <c r="Z98" s="30"/>
      <c r="AA98" s="30"/>
      <c r="AB98" s="30"/>
      <c r="AC98" s="30"/>
      <c r="AD98" s="30"/>
      <c r="AE98" s="30"/>
      <c r="AF98" s="30">
        <v>100000000</v>
      </c>
      <c r="AG98" s="30"/>
      <c r="AH98" s="30"/>
      <c r="AI98" s="30"/>
      <c r="AJ98" s="30"/>
      <c r="AK98" s="30"/>
      <c r="AL98" s="30"/>
      <c r="AM98" s="30"/>
      <c r="AN98" s="30"/>
      <c r="AO98" s="27">
        <f t="shared" si="24"/>
        <v>917000000</v>
      </c>
      <c r="AP98" s="30"/>
      <c r="AQ98" s="27">
        <f t="shared" si="25"/>
        <v>0</v>
      </c>
      <c r="AR98" s="25">
        <f t="shared" si="26"/>
        <v>937000000</v>
      </c>
    </row>
    <row r="99" spans="2:44" ht="60" hidden="1" customHeight="1" x14ac:dyDescent="0.25">
      <c r="B99" s="18" t="s">
        <v>172</v>
      </c>
      <c r="C99" s="34" t="s">
        <v>197</v>
      </c>
      <c r="D99" s="21" t="s">
        <v>198</v>
      </c>
      <c r="E99" s="21" t="s">
        <v>303</v>
      </c>
      <c r="F99" s="69">
        <v>45</v>
      </c>
      <c r="G99" s="21" t="s">
        <v>304</v>
      </c>
      <c r="H99" s="69">
        <v>4501</v>
      </c>
      <c r="I99" s="22">
        <v>2022520010085</v>
      </c>
      <c r="J99" s="23" t="s">
        <v>204</v>
      </c>
      <c r="K99" s="35">
        <v>4313665800.8100004</v>
      </c>
      <c r="L99" s="19">
        <v>2</v>
      </c>
      <c r="M99" s="151"/>
      <c r="N99" s="30"/>
      <c r="O99" s="30"/>
      <c r="P99" s="30"/>
      <c r="Q99" s="30"/>
      <c r="R99" s="30"/>
      <c r="S99" s="30"/>
      <c r="T99" s="30"/>
      <c r="U99" s="30"/>
      <c r="V99" s="26">
        <f t="shared" si="23"/>
        <v>0</v>
      </c>
      <c r="W99" s="25">
        <v>897000000</v>
      </c>
      <c r="X99" s="30">
        <v>2530178339.8099999</v>
      </c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>
        <v>886487461</v>
      </c>
      <c r="AL99" s="30"/>
      <c r="AM99" s="30"/>
      <c r="AN99" s="30"/>
      <c r="AO99" s="27">
        <f t="shared" si="24"/>
        <v>4313665800.8099995</v>
      </c>
      <c r="AP99" s="30"/>
      <c r="AQ99" s="27">
        <f t="shared" si="25"/>
        <v>0</v>
      </c>
      <c r="AR99" s="25">
        <f t="shared" si="26"/>
        <v>4313665800.8099995</v>
      </c>
    </row>
    <row r="100" spans="2:44" ht="60" hidden="1" customHeight="1" x14ac:dyDescent="0.25">
      <c r="B100" s="18" t="s">
        <v>172</v>
      </c>
      <c r="C100" s="34" t="s">
        <v>197</v>
      </c>
      <c r="D100" s="21" t="s">
        <v>198</v>
      </c>
      <c r="E100" s="21" t="s">
        <v>303</v>
      </c>
      <c r="F100" s="69">
        <v>45</v>
      </c>
      <c r="G100" s="21" t="s">
        <v>304</v>
      </c>
      <c r="H100" s="69">
        <v>4501</v>
      </c>
      <c r="I100" s="22">
        <v>2022520010087</v>
      </c>
      <c r="J100" s="23" t="s">
        <v>205</v>
      </c>
      <c r="K100" s="35">
        <v>191100000</v>
      </c>
      <c r="L100" s="19">
        <v>7</v>
      </c>
      <c r="M100" s="151"/>
      <c r="N100" s="30"/>
      <c r="O100" s="30"/>
      <c r="P100" s="30"/>
      <c r="Q100" s="30"/>
      <c r="R100" s="30"/>
      <c r="S100" s="30">
        <v>191100000</v>
      </c>
      <c r="T100" s="30"/>
      <c r="U100" s="30"/>
      <c r="V100" s="26">
        <f t="shared" si="23"/>
        <v>191100000</v>
      </c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27">
        <f t="shared" si="24"/>
        <v>0</v>
      </c>
      <c r="AP100" s="30"/>
      <c r="AQ100" s="27">
        <f t="shared" si="25"/>
        <v>0</v>
      </c>
      <c r="AR100" s="25">
        <f t="shared" si="26"/>
        <v>191100000</v>
      </c>
    </row>
    <row r="101" spans="2:44" ht="60" hidden="1" customHeight="1" x14ac:dyDescent="0.25">
      <c r="B101" s="18" t="s">
        <v>172</v>
      </c>
      <c r="C101" s="34" t="s">
        <v>197</v>
      </c>
      <c r="D101" s="21" t="s">
        <v>198</v>
      </c>
      <c r="E101" s="21" t="s">
        <v>328</v>
      </c>
      <c r="F101" s="69">
        <v>12</v>
      </c>
      <c r="G101" s="21" t="s">
        <v>330</v>
      </c>
      <c r="H101" s="69">
        <v>1202</v>
      </c>
      <c r="I101" s="22">
        <v>2022520010088</v>
      </c>
      <c r="J101" s="23" t="s">
        <v>206</v>
      </c>
      <c r="K101" s="35">
        <v>1231500000</v>
      </c>
      <c r="L101" s="19">
        <v>13</v>
      </c>
      <c r="M101" s="151"/>
      <c r="N101" s="30"/>
      <c r="O101" s="30"/>
      <c r="P101" s="30"/>
      <c r="Q101" s="30"/>
      <c r="R101" s="30"/>
      <c r="S101" s="30">
        <v>1231500000</v>
      </c>
      <c r="T101" s="30"/>
      <c r="U101" s="30"/>
      <c r="V101" s="26">
        <f t="shared" si="23"/>
        <v>1231500000</v>
      </c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27">
        <f t="shared" si="24"/>
        <v>0</v>
      </c>
      <c r="AP101" s="30"/>
      <c r="AQ101" s="27">
        <f t="shared" si="25"/>
        <v>0</v>
      </c>
      <c r="AR101" s="25">
        <f t="shared" si="26"/>
        <v>1231500000</v>
      </c>
    </row>
    <row r="102" spans="2:44" ht="60" hidden="1" customHeight="1" x14ac:dyDescent="0.25">
      <c r="B102" s="18" t="s">
        <v>172</v>
      </c>
      <c r="C102" s="34" t="s">
        <v>207</v>
      </c>
      <c r="D102" s="21" t="s">
        <v>198</v>
      </c>
      <c r="E102" s="21" t="s">
        <v>303</v>
      </c>
      <c r="F102" s="69">
        <v>45</v>
      </c>
      <c r="G102" s="21" t="s">
        <v>304</v>
      </c>
      <c r="H102" s="69">
        <v>4501</v>
      </c>
      <c r="I102" s="22">
        <v>2022520010140</v>
      </c>
      <c r="J102" s="23" t="s">
        <v>208</v>
      </c>
      <c r="K102" s="35">
        <v>30000000</v>
      </c>
      <c r="L102" s="19">
        <v>1</v>
      </c>
      <c r="M102" s="151"/>
      <c r="N102" s="30"/>
      <c r="O102" s="30"/>
      <c r="P102" s="30"/>
      <c r="Q102" s="30"/>
      <c r="R102" s="30"/>
      <c r="S102" s="30"/>
      <c r="T102" s="30"/>
      <c r="U102" s="30"/>
      <c r="V102" s="26">
        <f t="shared" si="23"/>
        <v>0</v>
      </c>
      <c r="W102" s="25">
        <v>30000000</v>
      </c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27">
        <f t="shared" si="24"/>
        <v>30000000</v>
      </c>
      <c r="AP102" s="30"/>
      <c r="AQ102" s="27">
        <f t="shared" si="25"/>
        <v>0</v>
      </c>
      <c r="AR102" s="25">
        <f t="shared" si="26"/>
        <v>30000000</v>
      </c>
    </row>
    <row r="103" spans="2:44" ht="82.5" hidden="1" customHeight="1" x14ac:dyDescent="0.2">
      <c r="B103" s="18" t="s">
        <v>172</v>
      </c>
      <c r="C103" s="34" t="s">
        <v>173</v>
      </c>
      <c r="D103" s="21" t="s">
        <v>209</v>
      </c>
      <c r="E103" s="21" t="s">
        <v>303</v>
      </c>
      <c r="F103" s="69">
        <v>45</v>
      </c>
      <c r="G103" s="21" t="s">
        <v>323</v>
      </c>
      <c r="H103" s="69">
        <v>4599</v>
      </c>
      <c r="I103" s="22">
        <v>2022520010152</v>
      </c>
      <c r="J103" s="23" t="s">
        <v>210</v>
      </c>
      <c r="K103" s="35">
        <v>730500000</v>
      </c>
      <c r="L103" s="19">
        <v>4</v>
      </c>
      <c r="M103" s="25">
        <f>+AR103</f>
        <v>730500000</v>
      </c>
      <c r="N103" s="25"/>
      <c r="O103" s="25"/>
      <c r="P103" s="25"/>
      <c r="Q103" s="25"/>
      <c r="R103" s="25"/>
      <c r="S103" s="25">
        <v>80500000</v>
      </c>
      <c r="T103" s="25"/>
      <c r="U103" s="25"/>
      <c r="V103" s="26">
        <f>SUM(N103:U103)</f>
        <v>80500000</v>
      </c>
      <c r="W103" s="25">
        <v>300000000</v>
      </c>
      <c r="X103" s="25"/>
      <c r="Y103" s="25"/>
      <c r="Z103" s="25">
        <v>200000000</v>
      </c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>
        <v>150000000</v>
      </c>
      <c r="AL103" s="25"/>
      <c r="AM103" s="25"/>
      <c r="AN103" s="25"/>
      <c r="AO103" s="27">
        <f>SUM(W103:AN103)</f>
        <v>650000000</v>
      </c>
      <c r="AP103" s="25"/>
      <c r="AQ103" s="27">
        <f t="shared" ref="AQ103:AQ121" si="27">+AP103</f>
        <v>0</v>
      </c>
      <c r="AR103" s="25">
        <f>+V103+AO103+AQ103</f>
        <v>730500000</v>
      </c>
    </row>
    <row r="104" spans="2:44" ht="60" hidden="1" customHeight="1" x14ac:dyDescent="0.25">
      <c r="B104" s="18" t="s">
        <v>172</v>
      </c>
      <c r="C104" s="34" t="s">
        <v>211</v>
      </c>
      <c r="D104" s="21" t="s">
        <v>212</v>
      </c>
      <c r="E104" s="21" t="s">
        <v>308</v>
      </c>
      <c r="F104" s="69">
        <v>33</v>
      </c>
      <c r="G104" s="21" t="s">
        <v>309</v>
      </c>
      <c r="H104" s="69">
        <v>3301</v>
      </c>
      <c r="I104" s="22">
        <v>2021520010190</v>
      </c>
      <c r="J104" s="23" t="s">
        <v>213</v>
      </c>
      <c r="K104" s="35">
        <v>870000000</v>
      </c>
      <c r="L104" s="19"/>
      <c r="M104" s="150">
        <f>SUM(AR104:AR114)</f>
        <v>28123028960</v>
      </c>
      <c r="N104" s="30"/>
      <c r="O104" s="30"/>
      <c r="P104" s="30"/>
      <c r="Q104" s="30"/>
      <c r="R104" s="30"/>
      <c r="S104" s="30"/>
      <c r="T104" s="30"/>
      <c r="U104" s="30"/>
      <c r="V104" s="26">
        <f t="shared" ref="V104:V114" si="28">SUM(N104:U104)</f>
        <v>0</v>
      </c>
      <c r="W104" s="25">
        <v>870000000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27">
        <f t="shared" ref="AO104:AO114" si="29">SUM(W104:AN104)</f>
        <v>870000000</v>
      </c>
      <c r="AP104" s="30"/>
      <c r="AQ104" s="27">
        <f t="shared" si="27"/>
        <v>0</v>
      </c>
      <c r="AR104" s="25">
        <f t="shared" ref="AR104:AR121" si="30">+V104+AO104+AQ104</f>
        <v>870000000</v>
      </c>
    </row>
    <row r="105" spans="2:44" ht="60" hidden="1" customHeight="1" x14ac:dyDescent="0.25">
      <c r="B105" s="18" t="s">
        <v>172</v>
      </c>
      <c r="C105" s="34" t="s">
        <v>211</v>
      </c>
      <c r="D105" s="21" t="s">
        <v>212</v>
      </c>
      <c r="E105" s="21" t="s">
        <v>311</v>
      </c>
      <c r="F105" s="69">
        <v>43</v>
      </c>
      <c r="G105" s="21" t="s">
        <v>312</v>
      </c>
      <c r="H105" s="69">
        <v>4301</v>
      </c>
      <c r="I105" s="22">
        <v>2021520010191</v>
      </c>
      <c r="J105" s="23" t="s">
        <v>214</v>
      </c>
      <c r="K105" s="35">
        <v>1450000000</v>
      </c>
      <c r="L105" s="19"/>
      <c r="M105" s="151"/>
      <c r="N105" s="33"/>
      <c r="O105" s="33"/>
      <c r="P105" s="33"/>
      <c r="Q105" s="33"/>
      <c r="R105" s="33"/>
      <c r="S105" s="33"/>
      <c r="T105" s="33"/>
      <c r="U105" s="33"/>
      <c r="V105" s="26">
        <f t="shared" si="28"/>
        <v>0</v>
      </c>
      <c r="W105" s="33">
        <v>1450000000</v>
      </c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27">
        <f t="shared" si="29"/>
        <v>1450000000</v>
      </c>
      <c r="AP105" s="33"/>
      <c r="AQ105" s="27">
        <f t="shared" si="27"/>
        <v>0</v>
      </c>
      <c r="AR105" s="25">
        <f t="shared" si="30"/>
        <v>1450000000</v>
      </c>
    </row>
    <row r="106" spans="2:44" ht="60" hidden="1" customHeight="1" x14ac:dyDescent="0.2">
      <c r="B106" s="18" t="s">
        <v>172</v>
      </c>
      <c r="C106" s="34" t="s">
        <v>211</v>
      </c>
      <c r="D106" s="21" t="s">
        <v>212</v>
      </c>
      <c r="E106" s="21" t="s">
        <v>313</v>
      </c>
      <c r="F106" s="69">
        <v>24</v>
      </c>
      <c r="G106" s="21" t="s">
        <v>331</v>
      </c>
      <c r="H106" s="69">
        <v>2402</v>
      </c>
      <c r="I106" s="22">
        <v>2021520010227</v>
      </c>
      <c r="J106" s="23" t="s">
        <v>215</v>
      </c>
      <c r="K106" s="35">
        <v>4287749312</v>
      </c>
      <c r="L106" s="19"/>
      <c r="M106" s="151"/>
      <c r="N106" s="31"/>
      <c r="O106" s="31"/>
      <c r="P106" s="31"/>
      <c r="Q106" s="31"/>
      <c r="R106" s="31"/>
      <c r="S106" s="31"/>
      <c r="T106" s="31"/>
      <c r="U106" s="31"/>
      <c r="V106" s="26">
        <f t="shared" si="28"/>
        <v>0</v>
      </c>
      <c r="W106" s="31">
        <v>544993400</v>
      </c>
      <c r="X106" s="31"/>
      <c r="Y106" s="31"/>
      <c r="Z106" s="31"/>
      <c r="AA106" s="31"/>
      <c r="AB106" s="31"/>
      <c r="AC106" s="31"/>
      <c r="AD106" s="31"/>
      <c r="AE106" s="31"/>
      <c r="AF106" s="31">
        <v>1945000000</v>
      </c>
      <c r="AG106" s="31"/>
      <c r="AH106" s="31"/>
      <c r="AI106" s="31"/>
      <c r="AJ106" s="31"/>
      <c r="AK106" s="31"/>
      <c r="AL106" s="31"/>
      <c r="AM106" s="31"/>
      <c r="AN106" s="31">
        <v>1797755912</v>
      </c>
      <c r="AO106" s="27">
        <f t="shared" si="29"/>
        <v>4287749312</v>
      </c>
      <c r="AP106" s="31"/>
      <c r="AQ106" s="27">
        <f t="shared" si="27"/>
        <v>0</v>
      </c>
      <c r="AR106" s="25">
        <f t="shared" si="30"/>
        <v>4287749312</v>
      </c>
    </row>
    <row r="107" spans="2:44" ht="60" hidden="1" customHeight="1" x14ac:dyDescent="0.2">
      <c r="B107" s="18" t="s">
        <v>172</v>
      </c>
      <c r="C107" s="34" t="s">
        <v>211</v>
      </c>
      <c r="D107" s="21" t="s">
        <v>212</v>
      </c>
      <c r="E107" s="21" t="s">
        <v>313</v>
      </c>
      <c r="F107" s="69">
        <v>24</v>
      </c>
      <c r="G107" s="21" t="s">
        <v>331</v>
      </c>
      <c r="H107" s="69">
        <v>2402</v>
      </c>
      <c r="I107" s="22" t="s">
        <v>216</v>
      </c>
      <c r="J107" s="23" t="s">
        <v>217</v>
      </c>
      <c r="K107" s="35">
        <v>176000000</v>
      </c>
      <c r="L107" s="19"/>
      <c r="M107" s="151"/>
      <c r="N107" s="31"/>
      <c r="O107" s="31"/>
      <c r="P107" s="31"/>
      <c r="Q107" s="31"/>
      <c r="R107" s="31"/>
      <c r="S107" s="31"/>
      <c r="T107" s="31"/>
      <c r="U107" s="31"/>
      <c r="V107" s="26">
        <f t="shared" si="28"/>
        <v>0</v>
      </c>
      <c r="W107" s="31"/>
      <c r="X107" s="31"/>
      <c r="Y107" s="31"/>
      <c r="Z107" s="31"/>
      <c r="AA107" s="31"/>
      <c r="AB107" s="31"/>
      <c r="AC107" s="31"/>
      <c r="AD107" s="31"/>
      <c r="AE107" s="31"/>
      <c r="AF107" s="31">
        <v>176000000</v>
      </c>
      <c r="AG107" s="31"/>
      <c r="AH107" s="31"/>
      <c r="AI107" s="31"/>
      <c r="AJ107" s="31"/>
      <c r="AK107" s="31"/>
      <c r="AL107" s="31"/>
      <c r="AM107" s="31"/>
      <c r="AN107" s="31"/>
      <c r="AO107" s="27">
        <f t="shared" si="29"/>
        <v>176000000</v>
      </c>
      <c r="AP107" s="31"/>
      <c r="AQ107" s="27"/>
      <c r="AR107" s="25">
        <f t="shared" si="30"/>
        <v>176000000</v>
      </c>
    </row>
    <row r="108" spans="2:44" ht="60" hidden="1" customHeight="1" x14ac:dyDescent="0.25">
      <c r="B108" s="18" t="s">
        <v>172</v>
      </c>
      <c r="C108" s="34" t="s">
        <v>211</v>
      </c>
      <c r="D108" s="21" t="s">
        <v>212</v>
      </c>
      <c r="E108" s="21" t="s">
        <v>313</v>
      </c>
      <c r="F108" s="69">
        <v>24</v>
      </c>
      <c r="G108" s="21" t="s">
        <v>331</v>
      </c>
      <c r="H108" s="69">
        <v>2402</v>
      </c>
      <c r="I108" s="22" t="s">
        <v>218</v>
      </c>
      <c r="J108" s="23" t="s">
        <v>219</v>
      </c>
      <c r="K108" s="35">
        <v>4068000000</v>
      </c>
      <c r="L108" s="19"/>
      <c r="M108" s="151"/>
      <c r="N108" s="30"/>
      <c r="O108" s="30"/>
      <c r="P108" s="30"/>
      <c r="Q108" s="30"/>
      <c r="R108" s="30"/>
      <c r="S108" s="30"/>
      <c r="T108" s="30"/>
      <c r="U108" s="30"/>
      <c r="V108" s="26">
        <f t="shared" si="28"/>
        <v>0</v>
      </c>
      <c r="W108" s="30"/>
      <c r="X108" s="30"/>
      <c r="Y108" s="30"/>
      <c r="Z108" s="30"/>
      <c r="AA108" s="30"/>
      <c r="AB108" s="30"/>
      <c r="AC108" s="30"/>
      <c r="AD108" s="30"/>
      <c r="AE108" s="30"/>
      <c r="AF108" s="30">
        <v>1280000000</v>
      </c>
      <c r="AG108" s="30"/>
      <c r="AH108" s="30"/>
      <c r="AI108" s="30"/>
      <c r="AJ108" s="30"/>
      <c r="AK108" s="30">
        <v>100000000</v>
      </c>
      <c r="AL108" s="30"/>
      <c r="AM108" s="30"/>
      <c r="AN108" s="30">
        <v>2688000000</v>
      </c>
      <c r="AO108" s="27">
        <f t="shared" si="29"/>
        <v>4068000000</v>
      </c>
      <c r="AP108" s="30"/>
      <c r="AQ108" s="27">
        <f t="shared" si="27"/>
        <v>0</v>
      </c>
      <c r="AR108" s="25">
        <f t="shared" si="30"/>
        <v>4068000000</v>
      </c>
    </row>
    <row r="109" spans="2:44" ht="60" hidden="1" customHeight="1" x14ac:dyDescent="0.25">
      <c r="B109" s="18" t="s">
        <v>172</v>
      </c>
      <c r="C109" s="34" t="s">
        <v>211</v>
      </c>
      <c r="D109" s="21" t="s">
        <v>212</v>
      </c>
      <c r="E109" s="21" t="s">
        <v>299</v>
      </c>
      <c r="F109" s="69">
        <v>24</v>
      </c>
      <c r="G109" s="21" t="s">
        <v>331</v>
      </c>
      <c r="H109" s="69">
        <v>2402</v>
      </c>
      <c r="I109" s="22" t="s">
        <v>220</v>
      </c>
      <c r="J109" s="23" t="s">
        <v>221</v>
      </c>
      <c r="K109" s="35">
        <v>1868000000</v>
      </c>
      <c r="L109" s="19">
        <v>1</v>
      </c>
      <c r="M109" s="151"/>
      <c r="N109" s="30"/>
      <c r="O109" s="30"/>
      <c r="P109" s="30"/>
      <c r="Q109" s="30"/>
      <c r="R109" s="30"/>
      <c r="S109" s="30"/>
      <c r="T109" s="30"/>
      <c r="U109" s="30"/>
      <c r="V109" s="26">
        <f t="shared" si="28"/>
        <v>0</v>
      </c>
      <c r="W109" s="30"/>
      <c r="X109" s="30"/>
      <c r="Y109" s="30"/>
      <c r="Z109" s="30"/>
      <c r="AA109" s="30"/>
      <c r="AB109" s="30"/>
      <c r="AC109" s="30"/>
      <c r="AD109" s="30"/>
      <c r="AE109" s="30"/>
      <c r="AF109" s="30">
        <v>1868000000</v>
      </c>
      <c r="AG109" s="30"/>
      <c r="AH109" s="30"/>
      <c r="AI109" s="30"/>
      <c r="AJ109" s="30"/>
      <c r="AK109" s="30"/>
      <c r="AL109" s="30"/>
      <c r="AM109" s="30"/>
      <c r="AN109" s="30"/>
      <c r="AO109" s="27">
        <f t="shared" si="29"/>
        <v>1868000000</v>
      </c>
      <c r="AP109" s="30"/>
      <c r="AQ109" s="27">
        <f t="shared" si="27"/>
        <v>0</v>
      </c>
      <c r="AR109" s="25">
        <f t="shared" si="30"/>
        <v>1868000000</v>
      </c>
    </row>
    <row r="110" spans="2:44" ht="60" hidden="1" customHeight="1" x14ac:dyDescent="0.25">
      <c r="B110" s="18" t="s">
        <v>172</v>
      </c>
      <c r="C110" s="34" t="s">
        <v>211</v>
      </c>
      <c r="D110" s="21" t="s">
        <v>212</v>
      </c>
      <c r="E110" s="21" t="s">
        <v>321</v>
      </c>
      <c r="F110" s="69">
        <v>21</v>
      </c>
      <c r="G110" s="21" t="s">
        <v>322</v>
      </c>
      <c r="H110" s="69">
        <v>2102</v>
      </c>
      <c r="I110" s="22" t="s">
        <v>222</v>
      </c>
      <c r="J110" s="23" t="s">
        <v>223</v>
      </c>
      <c r="K110" s="35">
        <v>1838100000</v>
      </c>
      <c r="L110" s="19">
        <v>4</v>
      </c>
      <c r="M110" s="151"/>
      <c r="N110" s="30"/>
      <c r="O110" s="30"/>
      <c r="P110" s="30"/>
      <c r="Q110" s="30"/>
      <c r="R110" s="30"/>
      <c r="S110" s="30"/>
      <c r="T110" s="30"/>
      <c r="U110" s="30"/>
      <c r="V110" s="26">
        <f t="shared" si="28"/>
        <v>0</v>
      </c>
      <c r="W110" s="30"/>
      <c r="X110" s="30"/>
      <c r="Y110" s="30">
        <v>100000</v>
      </c>
      <c r="Z110" s="30"/>
      <c r="AA110" s="30"/>
      <c r="AB110" s="30"/>
      <c r="AC110" s="30"/>
      <c r="AD110" s="30"/>
      <c r="AE110" s="30"/>
      <c r="AF110" s="30"/>
      <c r="AG110" s="30"/>
      <c r="AH110" s="30">
        <v>600000000</v>
      </c>
      <c r="AI110" s="30"/>
      <c r="AJ110" s="30"/>
      <c r="AK110" s="30">
        <v>1238000000</v>
      </c>
      <c r="AL110" s="30"/>
      <c r="AM110" s="30"/>
      <c r="AN110" s="30"/>
      <c r="AO110" s="27">
        <f t="shared" si="29"/>
        <v>1838100000</v>
      </c>
      <c r="AP110" s="30"/>
      <c r="AQ110" s="27">
        <f t="shared" si="27"/>
        <v>0</v>
      </c>
      <c r="AR110" s="25">
        <f t="shared" si="30"/>
        <v>1838100000</v>
      </c>
    </row>
    <row r="111" spans="2:44" ht="60" hidden="1" customHeight="1" x14ac:dyDescent="0.25">
      <c r="B111" s="18" t="s">
        <v>172</v>
      </c>
      <c r="C111" s="34" t="s">
        <v>211</v>
      </c>
      <c r="D111" s="21" t="s">
        <v>212</v>
      </c>
      <c r="E111" s="21" t="s">
        <v>299</v>
      </c>
      <c r="F111" s="69">
        <v>24</v>
      </c>
      <c r="G111" s="21" t="s">
        <v>331</v>
      </c>
      <c r="H111" s="69">
        <v>2402</v>
      </c>
      <c r="I111" s="22" t="s">
        <v>224</v>
      </c>
      <c r="J111" s="23" t="s">
        <v>225</v>
      </c>
      <c r="K111" s="35">
        <v>1773115342</v>
      </c>
      <c r="L111" s="19">
        <v>3</v>
      </c>
      <c r="M111" s="151"/>
      <c r="N111" s="30"/>
      <c r="O111" s="30"/>
      <c r="P111" s="30"/>
      <c r="Q111" s="30"/>
      <c r="R111" s="30"/>
      <c r="S111" s="30">
        <v>500000000</v>
      </c>
      <c r="T111" s="30"/>
      <c r="U111" s="30"/>
      <c r="V111" s="26">
        <f t="shared" si="28"/>
        <v>500000000</v>
      </c>
      <c r="W111" s="30"/>
      <c r="X111" s="30"/>
      <c r="Y111" s="30"/>
      <c r="Z111" s="30"/>
      <c r="AA111" s="30"/>
      <c r="AB111" s="30"/>
      <c r="AC111" s="30"/>
      <c r="AD111" s="30"/>
      <c r="AE111" s="30"/>
      <c r="AF111" s="30">
        <v>891000000</v>
      </c>
      <c r="AG111" s="30"/>
      <c r="AH111" s="30"/>
      <c r="AI111" s="30"/>
      <c r="AJ111" s="30"/>
      <c r="AK111" s="30">
        <v>382115342</v>
      </c>
      <c r="AL111" s="30"/>
      <c r="AM111" s="30"/>
      <c r="AN111" s="30"/>
      <c r="AO111" s="27">
        <f t="shared" si="29"/>
        <v>1273115342</v>
      </c>
      <c r="AP111" s="30"/>
      <c r="AQ111" s="27">
        <f t="shared" si="27"/>
        <v>0</v>
      </c>
      <c r="AR111" s="25">
        <f t="shared" si="30"/>
        <v>1773115342</v>
      </c>
    </row>
    <row r="112" spans="2:44" ht="60" hidden="1" customHeight="1" x14ac:dyDescent="0.25">
      <c r="B112" s="18" t="s">
        <v>172</v>
      </c>
      <c r="C112" s="34" t="s">
        <v>211</v>
      </c>
      <c r="D112" s="21" t="s">
        <v>212</v>
      </c>
      <c r="E112" s="21" t="s">
        <v>311</v>
      </c>
      <c r="F112" s="69">
        <v>43</v>
      </c>
      <c r="G112" s="21" t="s">
        <v>312</v>
      </c>
      <c r="H112" s="69">
        <v>4301</v>
      </c>
      <c r="I112" s="22" t="s">
        <v>226</v>
      </c>
      <c r="J112" s="23" t="s">
        <v>227</v>
      </c>
      <c r="K112" s="35">
        <v>1527100000</v>
      </c>
      <c r="L112" s="19">
        <v>1</v>
      </c>
      <c r="M112" s="151"/>
      <c r="N112" s="30"/>
      <c r="O112" s="30"/>
      <c r="P112" s="30">
        <v>1416430419</v>
      </c>
      <c r="Q112" s="30"/>
      <c r="R112" s="30"/>
      <c r="S112" s="30">
        <v>48769581</v>
      </c>
      <c r="T112" s="30">
        <v>5000000</v>
      </c>
      <c r="U112" s="30"/>
      <c r="V112" s="26">
        <f t="shared" si="28"/>
        <v>1470200000</v>
      </c>
      <c r="W112" s="30">
        <v>6900000</v>
      </c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>
        <v>50000000</v>
      </c>
      <c r="AL112" s="30"/>
      <c r="AM112" s="30"/>
      <c r="AN112" s="30"/>
      <c r="AO112" s="27">
        <f t="shared" si="29"/>
        <v>56900000</v>
      </c>
      <c r="AP112" s="30"/>
      <c r="AQ112" s="27">
        <f t="shared" si="27"/>
        <v>0</v>
      </c>
      <c r="AR112" s="25">
        <f t="shared" si="30"/>
        <v>1527100000</v>
      </c>
    </row>
    <row r="113" spans="2:44" ht="60" hidden="1" customHeight="1" x14ac:dyDescent="0.25">
      <c r="B113" s="18" t="s">
        <v>172</v>
      </c>
      <c r="C113" s="34" t="s">
        <v>211</v>
      </c>
      <c r="D113" s="21" t="s">
        <v>212</v>
      </c>
      <c r="E113" s="58" t="s">
        <v>303</v>
      </c>
      <c r="F113" s="70">
        <v>45</v>
      </c>
      <c r="G113" s="58" t="s">
        <v>305</v>
      </c>
      <c r="H113" s="70">
        <v>4502</v>
      </c>
      <c r="I113" s="22" t="s">
        <v>228</v>
      </c>
      <c r="J113" s="23" t="s">
        <v>229</v>
      </c>
      <c r="K113" s="35">
        <v>1516098220</v>
      </c>
      <c r="L113" s="19">
        <v>2</v>
      </c>
      <c r="M113" s="151"/>
      <c r="N113" s="30"/>
      <c r="O113" s="30"/>
      <c r="P113" s="30"/>
      <c r="Q113" s="30"/>
      <c r="R113" s="30">
        <v>1062322814</v>
      </c>
      <c r="S113" s="30">
        <v>450775406</v>
      </c>
      <c r="T113" s="30">
        <v>3000000</v>
      </c>
      <c r="U113" s="30"/>
      <c r="V113" s="26">
        <f t="shared" si="28"/>
        <v>1516098220</v>
      </c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27">
        <f t="shared" si="29"/>
        <v>0</v>
      </c>
      <c r="AP113" s="30"/>
      <c r="AQ113" s="27">
        <f t="shared" si="27"/>
        <v>0</v>
      </c>
      <c r="AR113" s="25">
        <f t="shared" si="30"/>
        <v>1516098220</v>
      </c>
    </row>
    <row r="114" spans="2:44" ht="60" hidden="1" customHeight="1" x14ac:dyDescent="0.25">
      <c r="B114" s="18" t="s">
        <v>172</v>
      </c>
      <c r="C114" s="34" t="s">
        <v>211</v>
      </c>
      <c r="D114" s="21" t="s">
        <v>212</v>
      </c>
      <c r="E114" s="21" t="s">
        <v>313</v>
      </c>
      <c r="F114" s="69">
        <v>24</v>
      </c>
      <c r="G114" s="21" t="s">
        <v>331</v>
      </c>
      <c r="H114" s="69">
        <v>2402</v>
      </c>
      <c r="I114" s="22" t="s">
        <v>230</v>
      </c>
      <c r="J114" s="23" t="s">
        <v>231</v>
      </c>
      <c r="K114" s="35">
        <v>8748866086</v>
      </c>
      <c r="L114" s="19">
        <v>3</v>
      </c>
      <c r="M114" s="151"/>
      <c r="N114" s="30"/>
      <c r="O114" s="30"/>
      <c r="P114" s="30"/>
      <c r="Q114" s="30"/>
      <c r="R114" s="30"/>
      <c r="S114" s="30"/>
      <c r="T114" s="30"/>
      <c r="U114" s="30"/>
      <c r="V114" s="26">
        <f t="shared" si="28"/>
        <v>0</v>
      </c>
      <c r="W114" s="30"/>
      <c r="X114" s="30"/>
      <c r="Y114" s="30"/>
      <c r="Z114" s="30"/>
      <c r="AA114" s="30">
        <v>1184374579</v>
      </c>
      <c r="AB114" s="30"/>
      <c r="AC114" s="30"/>
      <c r="AD114" s="30"/>
      <c r="AE114" s="30"/>
      <c r="AF114" s="30">
        <v>1190000000</v>
      </c>
      <c r="AG114" s="30"/>
      <c r="AH114" s="30"/>
      <c r="AI114" s="30"/>
      <c r="AJ114" s="30"/>
      <c r="AK114" s="30">
        <v>2350000000</v>
      </c>
      <c r="AL114" s="30"/>
      <c r="AM114" s="30"/>
      <c r="AN114" s="30">
        <v>4024491507</v>
      </c>
      <c r="AO114" s="27">
        <f t="shared" si="29"/>
        <v>8748866086</v>
      </c>
      <c r="AP114" s="30"/>
      <c r="AQ114" s="27">
        <f t="shared" si="27"/>
        <v>0</v>
      </c>
      <c r="AR114" s="25">
        <f t="shared" si="30"/>
        <v>8748866086</v>
      </c>
    </row>
    <row r="115" spans="2:44" ht="60" hidden="1" customHeight="1" x14ac:dyDescent="0.25">
      <c r="B115" s="18" t="s">
        <v>172</v>
      </c>
      <c r="C115" s="34" t="s">
        <v>173</v>
      </c>
      <c r="D115" s="21" t="s">
        <v>232</v>
      </c>
      <c r="E115" s="21" t="s">
        <v>299</v>
      </c>
      <c r="F115" s="69">
        <v>40</v>
      </c>
      <c r="G115" s="21" t="s">
        <v>324</v>
      </c>
      <c r="H115" s="69">
        <v>4002</v>
      </c>
      <c r="I115" s="19">
        <v>2021520010068</v>
      </c>
      <c r="J115" s="28" t="s">
        <v>233</v>
      </c>
      <c r="K115" s="36">
        <v>4703831824.1099997</v>
      </c>
      <c r="L115" s="19">
        <v>1</v>
      </c>
      <c r="M115" s="150">
        <f>SUM(AR115:AR121)</f>
        <v>21564591717.5261</v>
      </c>
      <c r="N115" s="30"/>
      <c r="O115" s="30"/>
      <c r="P115" s="30"/>
      <c r="Q115" s="30"/>
      <c r="R115" s="30"/>
      <c r="S115" s="30"/>
      <c r="T115" s="30"/>
      <c r="U115" s="30"/>
      <c r="V115" s="26">
        <f t="shared" ref="V115:V121" si="31">SUM(N115:U115)</f>
        <v>0</v>
      </c>
      <c r="W115" s="30">
        <v>844547548.49000013</v>
      </c>
      <c r="X115" s="30"/>
      <c r="Y115" s="30"/>
      <c r="Z115" s="30"/>
      <c r="AA115" s="30"/>
      <c r="AB115" s="30">
        <v>2023796275.6199999</v>
      </c>
      <c r="AC115" s="30">
        <v>1335488000.0000002</v>
      </c>
      <c r="AD115" s="30"/>
      <c r="AE115" s="30"/>
      <c r="AF115" s="30"/>
      <c r="AG115" s="30"/>
      <c r="AH115" s="30"/>
      <c r="AI115" s="30"/>
      <c r="AJ115" s="30"/>
      <c r="AK115" s="30">
        <v>500000000</v>
      </c>
      <c r="AL115" s="30"/>
      <c r="AM115" s="30"/>
      <c r="AN115" s="30"/>
      <c r="AO115" s="27">
        <f t="shared" ref="AO115:AO121" si="32">SUM(W115:AN115)</f>
        <v>4703831824.1100006</v>
      </c>
      <c r="AP115" s="30"/>
      <c r="AQ115" s="27">
        <f t="shared" si="27"/>
        <v>0</v>
      </c>
      <c r="AR115" s="25">
        <f t="shared" si="30"/>
        <v>4703831824.1100006</v>
      </c>
    </row>
    <row r="116" spans="2:44" ht="60" hidden="1" customHeight="1" x14ac:dyDescent="0.25">
      <c r="B116" s="18" t="s">
        <v>172</v>
      </c>
      <c r="C116" s="34" t="s">
        <v>173</v>
      </c>
      <c r="D116" s="21" t="s">
        <v>232</v>
      </c>
      <c r="E116" s="21" t="s">
        <v>299</v>
      </c>
      <c r="F116" s="69">
        <v>40</v>
      </c>
      <c r="G116" s="21" t="s">
        <v>324</v>
      </c>
      <c r="H116" s="69">
        <v>4002</v>
      </c>
      <c r="I116" s="19">
        <v>2021520010194</v>
      </c>
      <c r="J116" s="28" t="s">
        <v>234</v>
      </c>
      <c r="K116" s="29">
        <v>7807527040.4200001</v>
      </c>
      <c r="L116" s="19">
        <v>1</v>
      </c>
      <c r="M116" s="151"/>
      <c r="N116" s="33"/>
      <c r="O116" s="33"/>
      <c r="P116" s="33"/>
      <c r="Q116" s="33"/>
      <c r="R116" s="33"/>
      <c r="S116" s="33"/>
      <c r="T116" s="33"/>
      <c r="U116" s="33"/>
      <c r="V116" s="26">
        <f t="shared" si="31"/>
        <v>0</v>
      </c>
      <c r="W116" s="33"/>
      <c r="X116" s="33"/>
      <c r="Y116" s="33"/>
      <c r="Z116" s="33"/>
      <c r="AA116" s="33"/>
      <c r="AB116" s="33">
        <v>1076319337.3800001</v>
      </c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>
        <v>743232853</v>
      </c>
      <c r="AN116" s="33">
        <v>6731207703.04</v>
      </c>
      <c r="AO116" s="27">
        <f t="shared" si="32"/>
        <v>8550759893.4200001</v>
      </c>
      <c r="AP116" s="33"/>
      <c r="AQ116" s="27">
        <f t="shared" si="27"/>
        <v>0</v>
      </c>
      <c r="AR116" s="25">
        <f t="shared" si="30"/>
        <v>8550759893.4200001</v>
      </c>
    </row>
    <row r="117" spans="2:44" ht="60" hidden="1" customHeight="1" x14ac:dyDescent="0.2">
      <c r="B117" s="18" t="s">
        <v>172</v>
      </c>
      <c r="C117" s="34" t="s">
        <v>173</v>
      </c>
      <c r="D117" s="21" t="s">
        <v>232</v>
      </c>
      <c r="E117" s="21" t="s">
        <v>299</v>
      </c>
      <c r="F117" s="69">
        <v>40</v>
      </c>
      <c r="G117" s="21" t="s">
        <v>324</v>
      </c>
      <c r="H117" s="69">
        <v>4002</v>
      </c>
      <c r="I117" s="19">
        <v>2021520010206</v>
      </c>
      <c r="J117" s="28" t="s">
        <v>235</v>
      </c>
      <c r="K117" s="24">
        <v>743232853</v>
      </c>
      <c r="L117" s="19">
        <v>1</v>
      </c>
      <c r="M117" s="151"/>
      <c r="N117" s="31"/>
      <c r="O117" s="31"/>
      <c r="P117" s="31"/>
      <c r="Q117" s="31"/>
      <c r="R117" s="31"/>
      <c r="S117" s="31"/>
      <c r="T117" s="31"/>
      <c r="U117" s="31"/>
      <c r="V117" s="26">
        <f t="shared" si="31"/>
        <v>0</v>
      </c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27">
        <f t="shared" si="32"/>
        <v>0</v>
      </c>
      <c r="AP117" s="31"/>
      <c r="AQ117" s="27">
        <f t="shared" si="27"/>
        <v>0</v>
      </c>
      <c r="AR117" s="25">
        <f t="shared" si="30"/>
        <v>0</v>
      </c>
    </row>
    <row r="118" spans="2:44" ht="81" hidden="1" customHeight="1" x14ac:dyDescent="0.25">
      <c r="B118" s="18" t="s">
        <v>172</v>
      </c>
      <c r="C118" s="34" t="s">
        <v>173</v>
      </c>
      <c r="D118" s="21" t="s">
        <v>232</v>
      </c>
      <c r="E118" s="21" t="s">
        <v>299</v>
      </c>
      <c r="F118" s="69">
        <v>40</v>
      </c>
      <c r="G118" s="21" t="s">
        <v>324</v>
      </c>
      <c r="H118" s="69">
        <v>4002</v>
      </c>
      <c r="I118" s="19">
        <v>2022520010119</v>
      </c>
      <c r="J118" s="28" t="s">
        <v>236</v>
      </c>
      <c r="K118" s="36">
        <v>1970000000</v>
      </c>
      <c r="L118" s="19">
        <v>2</v>
      </c>
      <c r="M118" s="151"/>
      <c r="N118" s="30"/>
      <c r="O118" s="30"/>
      <c r="P118" s="30"/>
      <c r="Q118" s="30"/>
      <c r="R118" s="30"/>
      <c r="S118" s="30">
        <v>1840070894.27</v>
      </c>
      <c r="T118" s="30"/>
      <c r="U118" s="30"/>
      <c r="V118" s="26">
        <f t="shared" si="31"/>
        <v>1840070894.27</v>
      </c>
      <c r="W118" s="30">
        <v>129929105.73</v>
      </c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27">
        <f t="shared" si="32"/>
        <v>129929105.73</v>
      </c>
      <c r="AP118" s="30"/>
      <c r="AQ118" s="27">
        <f t="shared" si="27"/>
        <v>0</v>
      </c>
      <c r="AR118" s="25">
        <f t="shared" si="30"/>
        <v>1970000000</v>
      </c>
    </row>
    <row r="119" spans="2:44" ht="60" hidden="1" customHeight="1" x14ac:dyDescent="0.25">
      <c r="B119" s="18" t="s">
        <v>172</v>
      </c>
      <c r="C119" s="34" t="s">
        <v>173</v>
      </c>
      <c r="D119" s="21" t="s">
        <v>232</v>
      </c>
      <c r="E119" s="21" t="s">
        <v>299</v>
      </c>
      <c r="F119" s="69">
        <v>40</v>
      </c>
      <c r="G119" s="21" t="s">
        <v>324</v>
      </c>
      <c r="H119" s="69">
        <v>4002</v>
      </c>
      <c r="I119" s="19">
        <v>2022520010124</v>
      </c>
      <c r="J119" s="28" t="s">
        <v>237</v>
      </c>
      <c r="K119" s="29">
        <v>6000000000</v>
      </c>
      <c r="L119" s="19">
        <v>1</v>
      </c>
      <c r="M119" s="151"/>
      <c r="N119" s="30"/>
      <c r="O119" s="30"/>
      <c r="P119" s="30"/>
      <c r="Q119" s="30"/>
      <c r="R119" s="30"/>
      <c r="S119" s="30"/>
      <c r="T119" s="30"/>
      <c r="U119" s="30"/>
      <c r="V119" s="26">
        <f t="shared" si="31"/>
        <v>0</v>
      </c>
      <c r="W119" s="30">
        <v>3682129172.6499996</v>
      </c>
      <c r="X119" s="30"/>
      <c r="Y119" s="30"/>
      <c r="Z119" s="30">
        <v>193406380.34609997</v>
      </c>
      <c r="AA119" s="30"/>
      <c r="AB119" s="30">
        <v>54000000</v>
      </c>
      <c r="AC119" s="30"/>
      <c r="AD119" s="30"/>
      <c r="AE119" s="30"/>
      <c r="AF119" s="30">
        <v>1185000000</v>
      </c>
      <c r="AG119" s="30"/>
      <c r="AH119" s="30"/>
      <c r="AI119" s="30"/>
      <c r="AJ119" s="30"/>
      <c r="AK119" s="30">
        <v>885464447</v>
      </c>
      <c r="AL119" s="30"/>
      <c r="AM119" s="30"/>
      <c r="AN119" s="30"/>
      <c r="AO119" s="27">
        <f t="shared" si="32"/>
        <v>5999999999.9960995</v>
      </c>
      <c r="AP119" s="30"/>
      <c r="AQ119" s="27">
        <f t="shared" si="27"/>
        <v>0</v>
      </c>
      <c r="AR119" s="25">
        <f t="shared" si="30"/>
        <v>5999999999.9960995</v>
      </c>
    </row>
    <row r="120" spans="2:44" ht="60" hidden="1" customHeight="1" x14ac:dyDescent="0.25">
      <c r="B120" s="18" t="s">
        <v>172</v>
      </c>
      <c r="C120" s="34" t="s">
        <v>173</v>
      </c>
      <c r="D120" s="21" t="s">
        <v>232</v>
      </c>
      <c r="E120" s="21" t="s">
        <v>299</v>
      </c>
      <c r="F120" s="69">
        <v>40</v>
      </c>
      <c r="G120" s="21" t="s">
        <v>324</v>
      </c>
      <c r="H120" s="69">
        <v>4002</v>
      </c>
      <c r="I120" s="19">
        <v>2022520010125</v>
      </c>
      <c r="J120" s="28" t="s">
        <v>238</v>
      </c>
      <c r="K120" s="36">
        <v>300000000</v>
      </c>
      <c r="L120" s="19">
        <v>1</v>
      </c>
      <c r="M120" s="151"/>
      <c r="N120" s="30"/>
      <c r="O120" s="30"/>
      <c r="P120" s="30"/>
      <c r="Q120" s="30"/>
      <c r="R120" s="30"/>
      <c r="S120" s="30"/>
      <c r="T120" s="30"/>
      <c r="U120" s="30"/>
      <c r="V120" s="26">
        <f t="shared" si="31"/>
        <v>0</v>
      </c>
      <c r="W120" s="30">
        <v>5000000</v>
      </c>
      <c r="X120" s="30"/>
      <c r="Y120" s="30">
        <v>5000000</v>
      </c>
      <c r="Z120" s="30">
        <v>290000000</v>
      </c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27">
        <f t="shared" si="32"/>
        <v>300000000</v>
      </c>
      <c r="AP120" s="30"/>
      <c r="AQ120" s="27">
        <f t="shared" si="27"/>
        <v>0</v>
      </c>
      <c r="AR120" s="25">
        <f t="shared" si="30"/>
        <v>300000000</v>
      </c>
    </row>
    <row r="121" spans="2:44" ht="60" hidden="1" customHeight="1" x14ac:dyDescent="0.25">
      <c r="B121" s="18" t="s">
        <v>172</v>
      </c>
      <c r="C121" s="34" t="s">
        <v>173</v>
      </c>
      <c r="D121" s="21" t="s">
        <v>232</v>
      </c>
      <c r="E121" s="21" t="s">
        <v>299</v>
      </c>
      <c r="F121" s="69">
        <v>40</v>
      </c>
      <c r="G121" s="21" t="s">
        <v>324</v>
      </c>
      <c r="H121" s="69">
        <v>4002</v>
      </c>
      <c r="I121" s="19">
        <v>2022520010133</v>
      </c>
      <c r="J121" s="28" t="s">
        <v>239</v>
      </c>
      <c r="K121" s="36">
        <v>40000000</v>
      </c>
      <c r="L121" s="19">
        <v>1</v>
      </c>
      <c r="M121" s="151"/>
      <c r="N121" s="30"/>
      <c r="O121" s="30"/>
      <c r="P121" s="30"/>
      <c r="Q121" s="30"/>
      <c r="R121" s="30"/>
      <c r="S121" s="30"/>
      <c r="T121" s="30"/>
      <c r="U121" s="30"/>
      <c r="V121" s="26">
        <f t="shared" si="31"/>
        <v>0</v>
      </c>
      <c r="W121" s="30">
        <v>30000000</v>
      </c>
      <c r="X121" s="30"/>
      <c r="Y121" s="30"/>
      <c r="Z121" s="30"/>
      <c r="AA121" s="30"/>
      <c r="AB121" s="30"/>
      <c r="AC121" s="30"/>
      <c r="AD121" s="30">
        <v>10000000</v>
      </c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27">
        <f t="shared" si="32"/>
        <v>40000000</v>
      </c>
      <c r="AP121" s="30"/>
      <c r="AQ121" s="27">
        <f t="shared" si="27"/>
        <v>0</v>
      </c>
      <c r="AR121" s="25">
        <f t="shared" si="30"/>
        <v>40000000</v>
      </c>
    </row>
    <row r="122" spans="2:44" ht="82.5" hidden="1" customHeight="1" x14ac:dyDescent="0.2">
      <c r="B122" s="18" t="s">
        <v>172</v>
      </c>
      <c r="C122" s="34" t="s">
        <v>240</v>
      </c>
      <c r="D122" s="21" t="s">
        <v>241</v>
      </c>
      <c r="E122" s="21" t="s">
        <v>326</v>
      </c>
      <c r="F122" s="69">
        <v>23</v>
      </c>
      <c r="G122" s="21" t="s">
        <v>327</v>
      </c>
      <c r="H122" s="69">
        <v>2302</v>
      </c>
      <c r="I122" s="22">
        <v>2022520010126</v>
      </c>
      <c r="J122" s="23" t="s">
        <v>242</v>
      </c>
      <c r="K122" s="35">
        <v>394500000</v>
      </c>
      <c r="L122" s="19">
        <v>13</v>
      </c>
      <c r="M122" s="25">
        <f>+AR122</f>
        <v>394500000</v>
      </c>
      <c r="N122" s="25"/>
      <c r="O122" s="25"/>
      <c r="P122" s="25"/>
      <c r="Q122" s="25"/>
      <c r="R122" s="25"/>
      <c r="S122" s="25">
        <v>34500000</v>
      </c>
      <c r="T122" s="25"/>
      <c r="U122" s="25"/>
      <c r="V122" s="26">
        <f>SUM(N122:U122)</f>
        <v>34500000</v>
      </c>
      <c r="W122" s="25">
        <v>60000000</v>
      </c>
      <c r="X122" s="25"/>
      <c r="Y122" s="25"/>
      <c r="Z122" s="25"/>
      <c r="AA122" s="25"/>
      <c r="AB122" s="25"/>
      <c r="AC122" s="25"/>
      <c r="AD122" s="25"/>
      <c r="AE122" s="25"/>
      <c r="AF122" s="25">
        <v>200000000</v>
      </c>
      <c r="AG122" s="25"/>
      <c r="AH122" s="25"/>
      <c r="AI122" s="25"/>
      <c r="AJ122" s="25"/>
      <c r="AK122" s="25">
        <v>100000000</v>
      </c>
      <c r="AL122" s="25"/>
      <c r="AM122" s="25"/>
      <c r="AN122" s="25"/>
      <c r="AO122" s="27">
        <f t="shared" ref="AO122:AO129" si="33">SUM(W122:AN122)</f>
        <v>360000000</v>
      </c>
      <c r="AP122" s="25"/>
      <c r="AQ122" s="27">
        <f t="shared" ref="AQ122:AQ125" si="34">+AP122</f>
        <v>0</v>
      </c>
      <c r="AR122" s="25">
        <f>+V122+AO122+AQ122</f>
        <v>394500000</v>
      </c>
    </row>
    <row r="123" spans="2:44" ht="82.5" hidden="1" customHeight="1" x14ac:dyDescent="0.2">
      <c r="B123" s="18" t="s">
        <v>172</v>
      </c>
      <c r="C123" s="34" t="s">
        <v>173</v>
      </c>
      <c r="D123" s="21" t="s">
        <v>243</v>
      </c>
      <c r="E123" s="21" t="s">
        <v>303</v>
      </c>
      <c r="F123" s="69">
        <v>45</v>
      </c>
      <c r="G123" s="21" t="s">
        <v>323</v>
      </c>
      <c r="H123" s="69">
        <v>4599</v>
      </c>
      <c r="I123" s="22" t="s">
        <v>244</v>
      </c>
      <c r="J123" s="23" t="s">
        <v>245</v>
      </c>
      <c r="K123" s="35">
        <v>603100000</v>
      </c>
      <c r="L123" s="19">
        <v>1</v>
      </c>
      <c r="M123" s="25">
        <f>+AR123</f>
        <v>603100000</v>
      </c>
      <c r="N123" s="25"/>
      <c r="O123" s="25"/>
      <c r="P123" s="25"/>
      <c r="Q123" s="25"/>
      <c r="R123" s="25"/>
      <c r="S123" s="25">
        <v>66700000</v>
      </c>
      <c r="T123" s="25"/>
      <c r="U123" s="25"/>
      <c r="V123" s="26">
        <f>SUM(N123:U123)</f>
        <v>66700000</v>
      </c>
      <c r="W123" s="25">
        <v>383400000</v>
      </c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>
        <v>153000000</v>
      </c>
      <c r="AL123" s="25"/>
      <c r="AM123" s="25"/>
      <c r="AN123" s="25"/>
      <c r="AO123" s="27">
        <f t="shared" si="33"/>
        <v>536400000</v>
      </c>
      <c r="AP123" s="25"/>
      <c r="AQ123" s="27">
        <f t="shared" si="34"/>
        <v>0</v>
      </c>
      <c r="AR123" s="25">
        <f>+V123+AO123+AQ123</f>
        <v>603100000</v>
      </c>
    </row>
    <row r="124" spans="2:44" ht="60" hidden="1" customHeight="1" x14ac:dyDescent="0.2">
      <c r="B124" s="18" t="s">
        <v>172</v>
      </c>
      <c r="C124" s="34" t="s">
        <v>173</v>
      </c>
      <c r="D124" s="21" t="s">
        <v>246</v>
      </c>
      <c r="E124" s="21" t="s">
        <v>303</v>
      </c>
      <c r="F124" s="69">
        <v>45</v>
      </c>
      <c r="G124" s="21" t="s">
        <v>323</v>
      </c>
      <c r="H124" s="69">
        <v>4599</v>
      </c>
      <c r="I124" s="22">
        <v>2022520010102</v>
      </c>
      <c r="J124" s="23" t="s">
        <v>247</v>
      </c>
      <c r="K124" s="24">
        <v>280700000</v>
      </c>
      <c r="L124" s="41">
        <v>0.4</v>
      </c>
      <c r="M124" s="150">
        <f>+AR124+AR125</f>
        <v>449900000</v>
      </c>
      <c r="N124" s="25"/>
      <c r="O124" s="25"/>
      <c r="P124" s="25"/>
      <c r="Q124" s="25"/>
      <c r="R124" s="25"/>
      <c r="S124" s="25">
        <v>180700000</v>
      </c>
      <c r="T124" s="25"/>
      <c r="U124" s="25"/>
      <c r="V124" s="26">
        <f t="shared" ref="V124:V125" si="35">SUM(N124:U124)</f>
        <v>180700000</v>
      </c>
      <c r="W124" s="25">
        <v>80000000</v>
      </c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>
        <v>20000000</v>
      </c>
      <c r="AL124" s="25"/>
      <c r="AM124" s="25"/>
      <c r="AN124" s="25"/>
      <c r="AO124" s="27">
        <f t="shared" si="33"/>
        <v>100000000</v>
      </c>
      <c r="AP124" s="25"/>
      <c r="AQ124" s="27">
        <f t="shared" si="34"/>
        <v>0</v>
      </c>
      <c r="AR124" s="25">
        <f t="shared" ref="AR124:AR125" si="36">+V124+AO124+AQ124</f>
        <v>280700000</v>
      </c>
    </row>
    <row r="125" spans="2:44" ht="60" hidden="1" customHeight="1" x14ac:dyDescent="0.2">
      <c r="B125" s="18" t="s">
        <v>172</v>
      </c>
      <c r="C125" s="34" t="s">
        <v>173</v>
      </c>
      <c r="D125" s="21" t="s">
        <v>246</v>
      </c>
      <c r="E125" s="21" t="s">
        <v>303</v>
      </c>
      <c r="F125" s="69">
        <v>45</v>
      </c>
      <c r="G125" s="21" t="s">
        <v>323</v>
      </c>
      <c r="H125" s="69">
        <v>4599</v>
      </c>
      <c r="I125" s="22">
        <v>2022520010109</v>
      </c>
      <c r="J125" s="23" t="s">
        <v>248</v>
      </c>
      <c r="K125" s="24">
        <v>169200000</v>
      </c>
      <c r="L125" s="41">
        <v>0.6</v>
      </c>
      <c r="M125" s="152"/>
      <c r="N125" s="25"/>
      <c r="O125" s="25"/>
      <c r="P125" s="25"/>
      <c r="Q125" s="25"/>
      <c r="R125" s="25"/>
      <c r="S125" s="25">
        <v>9200000</v>
      </c>
      <c r="T125" s="25"/>
      <c r="U125" s="25"/>
      <c r="V125" s="26">
        <f t="shared" si="35"/>
        <v>9200000</v>
      </c>
      <c r="W125" s="25">
        <v>140000000</v>
      </c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>
        <v>20000000</v>
      </c>
      <c r="AL125" s="25"/>
      <c r="AM125" s="25"/>
      <c r="AN125" s="25"/>
      <c r="AO125" s="27">
        <f t="shared" si="33"/>
        <v>160000000</v>
      </c>
      <c r="AP125" s="25"/>
      <c r="AQ125" s="27">
        <f t="shared" si="34"/>
        <v>0</v>
      </c>
      <c r="AR125" s="25">
        <f t="shared" si="36"/>
        <v>169200000</v>
      </c>
    </row>
    <row r="126" spans="2:44" ht="60" hidden="1" customHeight="1" x14ac:dyDescent="0.2">
      <c r="B126" s="18" t="s">
        <v>172</v>
      </c>
      <c r="C126" s="34" t="s">
        <v>173</v>
      </c>
      <c r="D126" s="21" t="s">
        <v>249</v>
      </c>
      <c r="E126" s="21" t="s">
        <v>303</v>
      </c>
      <c r="F126" s="69">
        <v>45</v>
      </c>
      <c r="G126" s="21" t="s">
        <v>323</v>
      </c>
      <c r="H126" s="69">
        <v>4599</v>
      </c>
      <c r="I126" s="22" t="s">
        <v>250</v>
      </c>
      <c r="J126" s="23" t="s">
        <v>251</v>
      </c>
      <c r="K126" s="24">
        <v>400000000</v>
      </c>
      <c r="L126" s="41">
        <v>0.5</v>
      </c>
      <c r="M126" s="150">
        <f>+AR126+AR127</f>
        <v>800000000</v>
      </c>
      <c r="N126" s="25"/>
      <c r="O126" s="25"/>
      <c r="P126" s="25"/>
      <c r="Q126" s="25"/>
      <c r="R126" s="25"/>
      <c r="S126" s="25"/>
      <c r="T126" s="25"/>
      <c r="U126" s="25"/>
      <c r="V126" s="26">
        <f t="shared" ref="V126:V127" si="37">SUM(N126:U126)</f>
        <v>0</v>
      </c>
      <c r="W126" s="25">
        <v>300000000</v>
      </c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>
        <v>100000000</v>
      </c>
      <c r="AL126" s="25"/>
      <c r="AM126" s="25"/>
      <c r="AN126" s="25"/>
      <c r="AO126" s="27">
        <f t="shared" si="33"/>
        <v>400000000</v>
      </c>
      <c r="AP126" s="25"/>
      <c r="AQ126" s="27">
        <f t="shared" ref="AQ126:AQ127" si="38">+AP126</f>
        <v>0</v>
      </c>
      <c r="AR126" s="25">
        <f t="shared" ref="AR126:AR127" si="39">+V126+AO126+AQ126</f>
        <v>400000000</v>
      </c>
    </row>
    <row r="127" spans="2:44" ht="60" hidden="1" customHeight="1" x14ac:dyDescent="0.2">
      <c r="B127" s="18" t="s">
        <v>172</v>
      </c>
      <c r="C127" s="34" t="s">
        <v>173</v>
      </c>
      <c r="D127" s="21" t="s">
        <v>249</v>
      </c>
      <c r="E127" s="21" t="s">
        <v>303</v>
      </c>
      <c r="F127" s="69">
        <v>45</v>
      </c>
      <c r="G127" s="21" t="s">
        <v>323</v>
      </c>
      <c r="H127" s="69">
        <v>4599</v>
      </c>
      <c r="I127" s="22" t="s">
        <v>252</v>
      </c>
      <c r="J127" s="23" t="s">
        <v>253</v>
      </c>
      <c r="K127" s="24">
        <v>400000000</v>
      </c>
      <c r="L127" s="41">
        <v>0.5</v>
      </c>
      <c r="M127" s="152"/>
      <c r="N127" s="25"/>
      <c r="O127" s="25"/>
      <c r="P127" s="25"/>
      <c r="Q127" s="25"/>
      <c r="R127" s="25"/>
      <c r="S127" s="25">
        <v>400000000</v>
      </c>
      <c r="T127" s="25"/>
      <c r="U127" s="25"/>
      <c r="V127" s="26">
        <f t="shared" si="37"/>
        <v>400000000</v>
      </c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7">
        <f t="shared" si="33"/>
        <v>0</v>
      </c>
      <c r="AP127" s="25"/>
      <c r="AQ127" s="27">
        <f t="shared" si="38"/>
        <v>0</v>
      </c>
      <c r="AR127" s="25">
        <f t="shared" si="39"/>
        <v>400000000</v>
      </c>
    </row>
    <row r="128" spans="2:44" ht="82.5" hidden="1" customHeight="1" x14ac:dyDescent="0.2">
      <c r="B128" s="18" t="s">
        <v>172</v>
      </c>
      <c r="C128" s="34" t="s">
        <v>173</v>
      </c>
      <c r="D128" s="21" t="s">
        <v>254</v>
      </c>
      <c r="E128" s="58" t="s">
        <v>308</v>
      </c>
      <c r="F128" s="70">
        <v>33</v>
      </c>
      <c r="G128" s="58" t="s">
        <v>310</v>
      </c>
      <c r="H128" s="70">
        <v>3302</v>
      </c>
      <c r="I128" s="22">
        <v>2022520010130</v>
      </c>
      <c r="J128" s="23" t="s">
        <v>255</v>
      </c>
      <c r="K128" s="35">
        <v>267600000</v>
      </c>
      <c r="L128" s="19">
        <v>3</v>
      </c>
      <c r="M128" s="25">
        <f>+AR128</f>
        <v>267600000</v>
      </c>
      <c r="N128" s="25"/>
      <c r="O128" s="25"/>
      <c r="P128" s="25"/>
      <c r="Q128" s="25"/>
      <c r="R128" s="25"/>
      <c r="S128" s="25"/>
      <c r="T128" s="25"/>
      <c r="U128" s="25"/>
      <c r="V128" s="26">
        <f>SUM(N128:U128)</f>
        <v>0</v>
      </c>
      <c r="W128" s="25">
        <v>247600000</v>
      </c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>
        <v>20000000</v>
      </c>
      <c r="AL128" s="25"/>
      <c r="AM128" s="25"/>
      <c r="AN128" s="25"/>
      <c r="AO128" s="27">
        <f t="shared" si="33"/>
        <v>267600000</v>
      </c>
      <c r="AP128" s="25"/>
      <c r="AQ128" s="27">
        <f t="shared" ref="AQ128:AQ143" si="40">+AP128</f>
        <v>0</v>
      </c>
      <c r="AR128" s="25">
        <f>+V128+AO128+AQ128</f>
        <v>267600000</v>
      </c>
    </row>
    <row r="129" spans="2:44" ht="82.5" hidden="1" customHeight="1" x14ac:dyDescent="0.2">
      <c r="B129" s="18" t="s">
        <v>172</v>
      </c>
      <c r="C129" s="34" t="s">
        <v>173</v>
      </c>
      <c r="D129" s="21" t="s">
        <v>256</v>
      </c>
      <c r="E129" s="21" t="s">
        <v>303</v>
      </c>
      <c r="F129" s="69">
        <v>45</v>
      </c>
      <c r="G129" s="21" t="s">
        <v>323</v>
      </c>
      <c r="H129" s="69">
        <v>4599</v>
      </c>
      <c r="I129" s="22">
        <v>2022520010132</v>
      </c>
      <c r="J129" s="23" t="s">
        <v>257</v>
      </c>
      <c r="K129" s="35">
        <v>111500000</v>
      </c>
      <c r="L129" s="19">
        <v>2</v>
      </c>
      <c r="M129" s="25">
        <f>+AR129</f>
        <v>111500000</v>
      </c>
      <c r="N129" s="25"/>
      <c r="O129" s="25"/>
      <c r="P129" s="25"/>
      <c r="Q129" s="25"/>
      <c r="R129" s="25"/>
      <c r="S129" s="25"/>
      <c r="T129" s="25"/>
      <c r="U129" s="25"/>
      <c r="V129" s="26">
        <f>SUM(N129:U129)</f>
        <v>0</v>
      </c>
      <c r="W129" s="25">
        <v>91500000</v>
      </c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>
        <v>20000000</v>
      </c>
      <c r="AL129" s="25"/>
      <c r="AM129" s="25"/>
      <c r="AN129" s="25"/>
      <c r="AO129" s="27">
        <f t="shared" si="33"/>
        <v>111500000</v>
      </c>
      <c r="AP129" s="25"/>
      <c r="AQ129" s="27">
        <f t="shared" si="40"/>
        <v>0</v>
      </c>
      <c r="AR129" s="25">
        <f>+V129+AO129+AQ129</f>
        <v>111500000</v>
      </c>
    </row>
    <row r="130" spans="2:44" ht="60" hidden="1" customHeight="1" x14ac:dyDescent="0.25">
      <c r="B130" s="18" t="s">
        <v>258</v>
      </c>
      <c r="C130" s="34" t="s">
        <v>259</v>
      </c>
      <c r="D130" s="21" t="s">
        <v>260</v>
      </c>
      <c r="E130" s="58"/>
      <c r="F130" s="70"/>
      <c r="G130" s="58"/>
      <c r="H130" s="70"/>
      <c r="I130" s="62">
        <v>2019520010066</v>
      </c>
      <c r="J130" s="65" t="s">
        <v>261</v>
      </c>
      <c r="K130" s="36">
        <v>300000000</v>
      </c>
      <c r="L130" s="19">
        <v>1</v>
      </c>
      <c r="M130" s="150">
        <f>SUM(AR130:AR143)</f>
        <v>0</v>
      </c>
      <c r="N130" s="30"/>
      <c r="O130" s="30"/>
      <c r="P130" s="30"/>
      <c r="Q130" s="30"/>
      <c r="R130" s="30"/>
      <c r="S130" s="30"/>
      <c r="T130" s="30"/>
      <c r="U130" s="30"/>
      <c r="V130" s="26">
        <f t="shared" ref="V130:V143" si="41">SUM(N130:U130)</f>
        <v>0</v>
      </c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27">
        <f t="shared" ref="AO130:AO143" si="42">SUM(W130:AN130)</f>
        <v>0</v>
      </c>
      <c r="AP130" s="30"/>
      <c r="AQ130" s="27">
        <f t="shared" si="40"/>
        <v>0</v>
      </c>
      <c r="AR130" s="25">
        <f t="shared" ref="AR130:AR143" si="43">+V130+AO130+AQ130</f>
        <v>0</v>
      </c>
    </row>
    <row r="131" spans="2:44" ht="60" hidden="1" customHeight="1" x14ac:dyDescent="0.25">
      <c r="B131" s="18" t="s">
        <v>258</v>
      </c>
      <c r="C131" s="34" t="s">
        <v>262</v>
      </c>
      <c r="D131" s="21" t="s">
        <v>260</v>
      </c>
      <c r="E131" s="21" t="s">
        <v>332</v>
      </c>
      <c r="F131" s="69">
        <v>32</v>
      </c>
      <c r="G131" s="21" t="s">
        <v>333</v>
      </c>
      <c r="H131" s="69">
        <v>3209</v>
      </c>
      <c r="I131" s="19">
        <v>2021520010157</v>
      </c>
      <c r="J131" s="28" t="s">
        <v>263</v>
      </c>
      <c r="K131" s="29">
        <v>401292156</v>
      </c>
      <c r="L131" s="19">
        <v>1</v>
      </c>
      <c r="M131" s="151"/>
      <c r="N131" s="33"/>
      <c r="O131" s="33"/>
      <c r="P131" s="33"/>
      <c r="Q131" s="33"/>
      <c r="R131" s="33"/>
      <c r="S131" s="33"/>
      <c r="T131" s="33"/>
      <c r="U131" s="33"/>
      <c r="V131" s="26">
        <f t="shared" si="41"/>
        <v>0</v>
      </c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27">
        <f t="shared" si="42"/>
        <v>0</v>
      </c>
      <c r="AP131" s="33"/>
      <c r="AQ131" s="27">
        <f t="shared" si="40"/>
        <v>0</v>
      </c>
      <c r="AR131" s="25">
        <f t="shared" si="43"/>
        <v>0</v>
      </c>
    </row>
    <row r="132" spans="2:44" ht="60" hidden="1" customHeight="1" x14ac:dyDescent="0.2">
      <c r="B132" s="18" t="s">
        <v>258</v>
      </c>
      <c r="C132" s="34" t="s">
        <v>264</v>
      </c>
      <c r="D132" s="21" t="s">
        <v>260</v>
      </c>
      <c r="E132" s="21" t="s">
        <v>332</v>
      </c>
      <c r="F132" s="69">
        <v>32</v>
      </c>
      <c r="G132" s="21" t="s">
        <v>334</v>
      </c>
      <c r="H132" s="69">
        <v>3204</v>
      </c>
      <c r="I132" s="19">
        <v>2022520010047</v>
      </c>
      <c r="J132" s="28" t="s">
        <v>265</v>
      </c>
      <c r="K132" s="24">
        <v>113800000</v>
      </c>
      <c r="L132" s="19">
        <v>1</v>
      </c>
      <c r="M132" s="151"/>
      <c r="N132" s="31"/>
      <c r="O132" s="31"/>
      <c r="P132" s="31"/>
      <c r="Q132" s="31"/>
      <c r="R132" s="31"/>
      <c r="S132" s="31"/>
      <c r="T132" s="31"/>
      <c r="U132" s="31"/>
      <c r="V132" s="26">
        <f t="shared" si="41"/>
        <v>0</v>
      </c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27">
        <f t="shared" si="42"/>
        <v>0</v>
      </c>
      <c r="AP132" s="31"/>
      <c r="AQ132" s="27">
        <f t="shared" si="40"/>
        <v>0</v>
      </c>
      <c r="AR132" s="25">
        <f t="shared" si="43"/>
        <v>0</v>
      </c>
    </row>
    <row r="133" spans="2:44" ht="60" hidden="1" customHeight="1" x14ac:dyDescent="0.25">
      <c r="B133" s="18" t="s">
        <v>258</v>
      </c>
      <c r="C133" s="34" t="s">
        <v>262</v>
      </c>
      <c r="D133" s="21" t="s">
        <v>260</v>
      </c>
      <c r="E133" s="21" t="s">
        <v>332</v>
      </c>
      <c r="F133" s="69">
        <v>32</v>
      </c>
      <c r="G133" s="21" t="s">
        <v>335</v>
      </c>
      <c r="H133" s="69">
        <v>3201</v>
      </c>
      <c r="I133" s="19">
        <v>2022520010097</v>
      </c>
      <c r="J133" s="28" t="s">
        <v>266</v>
      </c>
      <c r="K133" s="36">
        <v>27500000</v>
      </c>
      <c r="L133" s="19">
        <v>3</v>
      </c>
      <c r="M133" s="151"/>
      <c r="N133" s="30"/>
      <c r="O133" s="30"/>
      <c r="P133" s="30"/>
      <c r="Q133" s="30"/>
      <c r="R133" s="30"/>
      <c r="S133" s="30"/>
      <c r="T133" s="30"/>
      <c r="U133" s="30"/>
      <c r="V133" s="26">
        <f t="shared" si="41"/>
        <v>0</v>
      </c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27">
        <f t="shared" si="42"/>
        <v>0</v>
      </c>
      <c r="AP133" s="30"/>
      <c r="AQ133" s="27">
        <f t="shared" si="40"/>
        <v>0</v>
      </c>
      <c r="AR133" s="25">
        <f t="shared" si="43"/>
        <v>0</v>
      </c>
    </row>
    <row r="134" spans="2:44" ht="60" hidden="1" customHeight="1" x14ac:dyDescent="0.25">
      <c r="B134" s="18" t="s">
        <v>258</v>
      </c>
      <c r="C134" s="34" t="s">
        <v>262</v>
      </c>
      <c r="D134" s="21" t="s">
        <v>260</v>
      </c>
      <c r="E134" s="21" t="s">
        <v>332</v>
      </c>
      <c r="F134" s="69">
        <v>32</v>
      </c>
      <c r="G134" s="21" t="s">
        <v>335</v>
      </c>
      <c r="H134" s="69">
        <v>3201</v>
      </c>
      <c r="I134" s="19">
        <v>2022520010098</v>
      </c>
      <c r="J134" s="28" t="s">
        <v>267</v>
      </c>
      <c r="K134" s="29">
        <v>1651400000</v>
      </c>
      <c r="L134" s="19">
        <v>5</v>
      </c>
      <c r="M134" s="151"/>
      <c r="N134" s="30"/>
      <c r="O134" s="30"/>
      <c r="P134" s="30"/>
      <c r="Q134" s="30"/>
      <c r="R134" s="30"/>
      <c r="S134" s="30"/>
      <c r="T134" s="30"/>
      <c r="U134" s="30"/>
      <c r="V134" s="26">
        <f t="shared" si="41"/>
        <v>0</v>
      </c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27">
        <f t="shared" si="42"/>
        <v>0</v>
      </c>
      <c r="AP134" s="30"/>
      <c r="AQ134" s="27">
        <f t="shared" si="40"/>
        <v>0</v>
      </c>
      <c r="AR134" s="25">
        <f t="shared" si="43"/>
        <v>0</v>
      </c>
    </row>
    <row r="135" spans="2:44" ht="60" hidden="1" customHeight="1" x14ac:dyDescent="0.25">
      <c r="B135" s="18" t="s">
        <v>258</v>
      </c>
      <c r="C135" s="34" t="s">
        <v>262</v>
      </c>
      <c r="D135" s="21" t="s">
        <v>260</v>
      </c>
      <c r="E135" s="21" t="s">
        <v>332</v>
      </c>
      <c r="F135" s="69">
        <v>32</v>
      </c>
      <c r="G135" s="21" t="s">
        <v>335</v>
      </c>
      <c r="H135" s="69">
        <v>3201</v>
      </c>
      <c r="I135" s="19">
        <v>2022520010099</v>
      </c>
      <c r="J135" s="28" t="s">
        <v>268</v>
      </c>
      <c r="K135" s="36">
        <v>937974014.23000002</v>
      </c>
      <c r="L135" s="19">
        <v>3</v>
      </c>
      <c r="M135" s="151"/>
      <c r="N135" s="30"/>
      <c r="O135" s="30"/>
      <c r="P135" s="30"/>
      <c r="Q135" s="30"/>
      <c r="R135" s="30"/>
      <c r="S135" s="30"/>
      <c r="T135" s="30"/>
      <c r="U135" s="30"/>
      <c r="V135" s="26">
        <f t="shared" si="41"/>
        <v>0</v>
      </c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27">
        <f t="shared" si="42"/>
        <v>0</v>
      </c>
      <c r="AP135" s="30"/>
      <c r="AQ135" s="27">
        <f t="shared" si="40"/>
        <v>0</v>
      </c>
      <c r="AR135" s="25">
        <f t="shared" si="43"/>
        <v>0</v>
      </c>
    </row>
    <row r="136" spans="2:44" ht="60" hidden="1" customHeight="1" x14ac:dyDescent="0.25">
      <c r="B136" s="18" t="s">
        <v>258</v>
      </c>
      <c r="C136" s="34" t="s">
        <v>259</v>
      </c>
      <c r="D136" s="21" t="s">
        <v>260</v>
      </c>
      <c r="E136" s="58" t="s">
        <v>299</v>
      </c>
      <c r="F136" s="70">
        <v>40</v>
      </c>
      <c r="G136" s="58" t="s">
        <v>300</v>
      </c>
      <c r="H136" s="70">
        <v>4003</v>
      </c>
      <c r="I136" s="62">
        <v>2022520010100</v>
      </c>
      <c r="J136" s="28" t="s">
        <v>269</v>
      </c>
      <c r="K136" s="36">
        <v>46959155.700000003</v>
      </c>
      <c r="L136" s="19">
        <v>1</v>
      </c>
      <c r="M136" s="151"/>
      <c r="N136" s="30"/>
      <c r="O136" s="30"/>
      <c r="P136" s="30"/>
      <c r="Q136" s="30"/>
      <c r="R136" s="30"/>
      <c r="S136" s="30"/>
      <c r="T136" s="30"/>
      <c r="U136" s="30"/>
      <c r="V136" s="26">
        <f t="shared" si="41"/>
        <v>0</v>
      </c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27">
        <f t="shared" si="42"/>
        <v>0</v>
      </c>
      <c r="AP136" s="30"/>
      <c r="AQ136" s="27">
        <f t="shared" si="40"/>
        <v>0</v>
      </c>
      <c r="AR136" s="25">
        <f t="shared" si="43"/>
        <v>0</v>
      </c>
    </row>
    <row r="137" spans="2:44" ht="60" hidden="1" customHeight="1" x14ac:dyDescent="0.25">
      <c r="B137" s="18" t="s">
        <v>258</v>
      </c>
      <c r="C137" s="34" t="s">
        <v>259</v>
      </c>
      <c r="D137" s="21" t="s">
        <v>260</v>
      </c>
      <c r="E137" s="58" t="s">
        <v>299</v>
      </c>
      <c r="F137" s="70">
        <v>40</v>
      </c>
      <c r="G137" s="58" t="s">
        <v>300</v>
      </c>
      <c r="H137" s="70">
        <v>4003</v>
      </c>
      <c r="I137" s="19">
        <v>2022520010101</v>
      </c>
      <c r="J137" s="28" t="s">
        <v>270</v>
      </c>
      <c r="K137" s="36">
        <v>3405118758.0999999</v>
      </c>
      <c r="L137" s="19">
        <v>8</v>
      </c>
      <c r="M137" s="151"/>
      <c r="N137" s="30"/>
      <c r="O137" s="30"/>
      <c r="P137" s="30"/>
      <c r="Q137" s="30"/>
      <c r="R137" s="30"/>
      <c r="S137" s="30"/>
      <c r="T137" s="30"/>
      <c r="U137" s="30"/>
      <c r="V137" s="26">
        <f t="shared" si="41"/>
        <v>0</v>
      </c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27">
        <f t="shared" si="42"/>
        <v>0</v>
      </c>
      <c r="AP137" s="30"/>
      <c r="AQ137" s="27">
        <f t="shared" si="40"/>
        <v>0</v>
      </c>
      <c r="AR137" s="25">
        <f t="shared" si="43"/>
        <v>0</v>
      </c>
    </row>
    <row r="138" spans="2:44" ht="60" hidden="1" customHeight="1" x14ac:dyDescent="0.25">
      <c r="B138" s="18" t="s">
        <v>258</v>
      </c>
      <c r="C138" s="37" t="s">
        <v>262</v>
      </c>
      <c r="D138" s="21" t="s">
        <v>260</v>
      </c>
      <c r="E138" s="21" t="s">
        <v>332</v>
      </c>
      <c r="F138" s="69">
        <v>32</v>
      </c>
      <c r="G138" s="21" t="s">
        <v>335</v>
      </c>
      <c r="H138" s="69">
        <v>3201</v>
      </c>
      <c r="I138" s="19">
        <v>2022520010103</v>
      </c>
      <c r="J138" s="28" t="s">
        <v>271</v>
      </c>
      <c r="K138" s="36">
        <v>33500000</v>
      </c>
      <c r="L138" s="19">
        <v>4</v>
      </c>
      <c r="M138" s="151"/>
      <c r="N138" s="30"/>
      <c r="O138" s="30"/>
      <c r="P138" s="30"/>
      <c r="Q138" s="30"/>
      <c r="R138" s="30"/>
      <c r="S138" s="30"/>
      <c r="T138" s="30"/>
      <c r="U138" s="30"/>
      <c r="V138" s="26">
        <f t="shared" si="41"/>
        <v>0</v>
      </c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27">
        <f t="shared" si="42"/>
        <v>0</v>
      </c>
      <c r="AP138" s="30"/>
      <c r="AQ138" s="27">
        <f t="shared" si="40"/>
        <v>0</v>
      </c>
      <c r="AR138" s="25">
        <f t="shared" si="43"/>
        <v>0</v>
      </c>
    </row>
    <row r="139" spans="2:44" ht="60" hidden="1" customHeight="1" x14ac:dyDescent="0.25">
      <c r="B139" s="18" t="s">
        <v>258</v>
      </c>
      <c r="C139" s="37" t="s">
        <v>262</v>
      </c>
      <c r="D139" s="21" t="s">
        <v>260</v>
      </c>
      <c r="E139" s="21" t="s">
        <v>332</v>
      </c>
      <c r="F139" s="69">
        <v>32</v>
      </c>
      <c r="G139" s="21" t="s">
        <v>335</v>
      </c>
      <c r="H139" s="69">
        <v>3201</v>
      </c>
      <c r="I139" s="19">
        <v>2022520010106</v>
      </c>
      <c r="J139" s="28" t="s">
        <v>272</v>
      </c>
      <c r="K139" s="36">
        <v>27500000</v>
      </c>
      <c r="L139" s="19">
        <v>5</v>
      </c>
      <c r="M139" s="151"/>
      <c r="N139" s="30"/>
      <c r="O139" s="30"/>
      <c r="P139" s="30"/>
      <c r="Q139" s="30"/>
      <c r="R139" s="30"/>
      <c r="S139" s="30"/>
      <c r="T139" s="30"/>
      <c r="U139" s="30"/>
      <c r="V139" s="26">
        <f t="shared" si="41"/>
        <v>0</v>
      </c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27">
        <f t="shared" si="42"/>
        <v>0</v>
      </c>
      <c r="AP139" s="30"/>
      <c r="AQ139" s="27">
        <f t="shared" si="40"/>
        <v>0</v>
      </c>
      <c r="AR139" s="25">
        <f t="shared" si="43"/>
        <v>0</v>
      </c>
    </row>
    <row r="140" spans="2:44" ht="60" hidden="1" customHeight="1" x14ac:dyDescent="0.25">
      <c r="B140" s="18" t="s">
        <v>258</v>
      </c>
      <c r="C140" s="37" t="s">
        <v>262</v>
      </c>
      <c r="D140" s="21" t="s">
        <v>260</v>
      </c>
      <c r="E140" s="21" t="s">
        <v>332</v>
      </c>
      <c r="F140" s="69">
        <v>32</v>
      </c>
      <c r="G140" s="21" t="s">
        <v>335</v>
      </c>
      <c r="H140" s="69">
        <v>3201</v>
      </c>
      <c r="I140" s="19">
        <v>2022520010107</v>
      </c>
      <c r="J140" s="28" t="s">
        <v>273</v>
      </c>
      <c r="K140" s="36">
        <v>33600000</v>
      </c>
      <c r="L140" s="19">
        <v>2</v>
      </c>
      <c r="M140" s="151"/>
      <c r="N140" s="30"/>
      <c r="O140" s="30"/>
      <c r="P140" s="30"/>
      <c r="Q140" s="30"/>
      <c r="R140" s="30"/>
      <c r="S140" s="30"/>
      <c r="T140" s="30"/>
      <c r="U140" s="30"/>
      <c r="V140" s="26">
        <f t="shared" si="41"/>
        <v>0</v>
      </c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27">
        <f t="shared" si="42"/>
        <v>0</v>
      </c>
      <c r="AP140" s="30"/>
      <c r="AQ140" s="27">
        <f t="shared" si="40"/>
        <v>0</v>
      </c>
      <c r="AR140" s="25">
        <f t="shared" si="43"/>
        <v>0</v>
      </c>
    </row>
    <row r="141" spans="2:44" ht="60" hidden="1" customHeight="1" x14ac:dyDescent="0.25">
      <c r="B141" s="18" t="s">
        <v>258</v>
      </c>
      <c r="C141" s="37" t="s">
        <v>274</v>
      </c>
      <c r="D141" s="21" t="s">
        <v>260</v>
      </c>
      <c r="E141" s="21" t="s">
        <v>332</v>
      </c>
      <c r="F141" s="69">
        <v>32</v>
      </c>
      <c r="G141" s="21" t="s">
        <v>336</v>
      </c>
      <c r="H141" s="69">
        <v>3202</v>
      </c>
      <c r="I141" s="19">
        <v>2022520010114</v>
      </c>
      <c r="J141" s="28" t="s">
        <v>275</v>
      </c>
      <c r="K141" s="36">
        <v>339200000</v>
      </c>
      <c r="L141" s="19">
        <v>9</v>
      </c>
      <c r="M141" s="151"/>
      <c r="N141" s="30"/>
      <c r="O141" s="30"/>
      <c r="P141" s="30"/>
      <c r="Q141" s="30"/>
      <c r="R141" s="30"/>
      <c r="S141" s="30"/>
      <c r="T141" s="30"/>
      <c r="U141" s="30"/>
      <c r="V141" s="26">
        <f t="shared" si="41"/>
        <v>0</v>
      </c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27">
        <f t="shared" si="42"/>
        <v>0</v>
      </c>
      <c r="AP141" s="30"/>
      <c r="AQ141" s="27">
        <f t="shared" si="40"/>
        <v>0</v>
      </c>
      <c r="AR141" s="25">
        <f t="shared" si="43"/>
        <v>0</v>
      </c>
    </row>
    <row r="142" spans="2:44" ht="60" hidden="1" customHeight="1" x14ac:dyDescent="0.25">
      <c r="B142" s="18" t="s">
        <v>258</v>
      </c>
      <c r="C142" s="37" t="s">
        <v>262</v>
      </c>
      <c r="D142" s="21" t="s">
        <v>260</v>
      </c>
      <c r="E142" s="21" t="s">
        <v>332</v>
      </c>
      <c r="F142" s="69">
        <v>32</v>
      </c>
      <c r="G142" s="21" t="s">
        <v>335</v>
      </c>
      <c r="H142" s="69">
        <v>3201</v>
      </c>
      <c r="I142" s="19">
        <v>2022520010123</v>
      </c>
      <c r="J142" s="28" t="s">
        <v>276</v>
      </c>
      <c r="K142" s="36">
        <v>30000000</v>
      </c>
      <c r="L142" s="19">
        <v>3</v>
      </c>
      <c r="M142" s="151"/>
      <c r="N142" s="30"/>
      <c r="O142" s="30"/>
      <c r="P142" s="30"/>
      <c r="Q142" s="30"/>
      <c r="R142" s="30"/>
      <c r="S142" s="30"/>
      <c r="T142" s="30"/>
      <c r="U142" s="30"/>
      <c r="V142" s="26">
        <f t="shared" si="41"/>
        <v>0</v>
      </c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27">
        <f t="shared" si="42"/>
        <v>0</v>
      </c>
      <c r="AP142" s="30"/>
      <c r="AQ142" s="27">
        <f t="shared" si="40"/>
        <v>0</v>
      </c>
      <c r="AR142" s="25">
        <f t="shared" si="43"/>
        <v>0</v>
      </c>
    </row>
    <row r="143" spans="2:44" ht="60" hidden="1" customHeight="1" x14ac:dyDescent="0.25">
      <c r="B143" s="18" t="s">
        <v>258</v>
      </c>
      <c r="C143" s="37" t="s">
        <v>259</v>
      </c>
      <c r="D143" s="21" t="s">
        <v>260</v>
      </c>
      <c r="E143" s="21" t="s">
        <v>332</v>
      </c>
      <c r="F143" s="69">
        <v>32</v>
      </c>
      <c r="G143" s="21" t="s">
        <v>335</v>
      </c>
      <c r="H143" s="69">
        <v>3201</v>
      </c>
      <c r="I143" s="19">
        <v>2022520010138</v>
      </c>
      <c r="J143" s="28" t="s">
        <v>277</v>
      </c>
      <c r="K143" s="36">
        <v>930531500</v>
      </c>
      <c r="L143" s="19">
        <v>9</v>
      </c>
      <c r="M143" s="151"/>
      <c r="N143" s="30"/>
      <c r="O143" s="30"/>
      <c r="P143" s="30"/>
      <c r="Q143" s="30"/>
      <c r="R143" s="30"/>
      <c r="S143" s="30"/>
      <c r="T143" s="30"/>
      <c r="U143" s="30"/>
      <c r="V143" s="26">
        <f t="shared" si="41"/>
        <v>0</v>
      </c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27">
        <f t="shared" si="42"/>
        <v>0</v>
      </c>
      <c r="AP143" s="30"/>
      <c r="AQ143" s="27">
        <f t="shared" si="40"/>
        <v>0</v>
      </c>
      <c r="AR143" s="25">
        <f t="shared" si="43"/>
        <v>0</v>
      </c>
    </row>
    <row r="144" spans="2:44" ht="82.5" customHeight="1" x14ac:dyDescent="0.2">
      <c r="B144" s="18" t="s">
        <v>258</v>
      </c>
      <c r="C144" s="34" t="s">
        <v>259</v>
      </c>
      <c r="D144" s="21" t="s">
        <v>278</v>
      </c>
      <c r="E144" s="21" t="s">
        <v>299</v>
      </c>
      <c r="F144" s="69">
        <v>40</v>
      </c>
      <c r="G144" s="21" t="s">
        <v>300</v>
      </c>
      <c r="H144" s="69">
        <v>4003</v>
      </c>
      <c r="I144" s="22">
        <v>2022520010137</v>
      </c>
      <c r="J144" s="60" t="s">
        <v>279</v>
      </c>
      <c r="K144" s="35">
        <v>8991184740</v>
      </c>
      <c r="L144" s="19">
        <v>1</v>
      </c>
      <c r="M144" s="25">
        <f>+AR144</f>
        <v>8991184740</v>
      </c>
      <c r="N144" s="25"/>
      <c r="O144" s="25"/>
      <c r="P144" s="25"/>
      <c r="Q144" s="25">
        <v>4037304600</v>
      </c>
      <c r="R144" s="25"/>
      <c r="S144" s="25"/>
      <c r="T144" s="25"/>
      <c r="U144" s="25"/>
      <c r="V144" s="26">
        <f>SUM(N144:U144)</f>
        <v>4037304600</v>
      </c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7">
        <f>SUM(W144:AN144)</f>
        <v>0</v>
      </c>
      <c r="AP144" s="25">
        <v>4953880140</v>
      </c>
      <c r="AQ144" s="27">
        <f t="shared" ref="AQ144:AQ145" si="44">+AP144</f>
        <v>4953880140</v>
      </c>
      <c r="AR144" s="25">
        <f>+V144+AO144+AQ144</f>
        <v>8991184740</v>
      </c>
    </row>
    <row r="145" spans="2:44" ht="82.5" hidden="1" customHeight="1" x14ac:dyDescent="0.2">
      <c r="B145" s="18" t="s">
        <v>258</v>
      </c>
      <c r="C145" s="34" t="s">
        <v>259</v>
      </c>
      <c r="D145" s="21" t="s">
        <v>280</v>
      </c>
      <c r="E145" s="21" t="s">
        <v>299</v>
      </c>
      <c r="F145" s="69">
        <v>40</v>
      </c>
      <c r="G145" s="21" t="s">
        <v>300</v>
      </c>
      <c r="H145" s="69">
        <v>4003</v>
      </c>
      <c r="I145" s="22">
        <v>2022520010142</v>
      </c>
      <c r="J145" s="23" t="s">
        <v>281</v>
      </c>
      <c r="K145" s="35">
        <v>9855159684</v>
      </c>
      <c r="L145" s="19">
        <v>1</v>
      </c>
      <c r="M145" s="25">
        <f>+AR145</f>
        <v>9855159684</v>
      </c>
      <c r="N145" s="25"/>
      <c r="O145" s="25"/>
      <c r="P145" s="25"/>
      <c r="Q145" s="25">
        <v>6246909394</v>
      </c>
      <c r="R145" s="25"/>
      <c r="S145" s="25"/>
      <c r="T145" s="25"/>
      <c r="U145" s="25"/>
      <c r="V145" s="26">
        <f>SUM(N145:U145)</f>
        <v>6246909394</v>
      </c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7">
        <f>SUM(W145:AN145)</f>
        <v>0</v>
      </c>
      <c r="AP145" s="25">
        <v>3608250290</v>
      </c>
      <c r="AQ145" s="27">
        <f t="shared" si="44"/>
        <v>3608250290</v>
      </c>
      <c r="AR145" s="25">
        <f>+V145+AO145+AQ145</f>
        <v>9855159684</v>
      </c>
    </row>
  </sheetData>
  <autoFilter ref="A4:AR145" xr:uid="{00000000-0009-0000-0000-000001000000}">
    <filterColumn colId="3">
      <filters>
        <filter val="EMPOPASTO"/>
      </filters>
    </filterColumn>
  </autoFilter>
  <mergeCells count="26">
    <mergeCell ref="W2:AN2"/>
    <mergeCell ref="AP2:AQ2"/>
    <mergeCell ref="N3:V3"/>
    <mergeCell ref="W3:AO3"/>
    <mergeCell ref="AP3:AQ3"/>
    <mergeCell ref="M5:M25"/>
    <mergeCell ref="M26:M40"/>
    <mergeCell ref="M41:M52"/>
    <mergeCell ref="M53:M54"/>
    <mergeCell ref="C1:R1"/>
    <mergeCell ref="N2:T2"/>
    <mergeCell ref="M57:M58"/>
    <mergeCell ref="M59:M62"/>
    <mergeCell ref="M63:M64"/>
    <mergeCell ref="M65:M66"/>
    <mergeCell ref="M67:M68"/>
    <mergeCell ref="M115:M121"/>
    <mergeCell ref="M124:M125"/>
    <mergeCell ref="M126:M127"/>
    <mergeCell ref="M130:M143"/>
    <mergeCell ref="M69:M71"/>
    <mergeCell ref="M73:M77"/>
    <mergeCell ref="M78:M81"/>
    <mergeCell ref="M92:M93"/>
    <mergeCell ref="M94:M102"/>
    <mergeCell ref="M104:M114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288"/>
  <sheetViews>
    <sheetView workbookViewId="0">
      <selection activeCell="A11" sqref="A11"/>
    </sheetView>
  </sheetViews>
  <sheetFormatPr baseColWidth="10" defaultRowHeight="15" x14ac:dyDescent="0.25"/>
  <cols>
    <col min="1" max="1" width="180.7109375" customWidth="1"/>
    <col min="2" max="2" width="9.85546875" customWidth="1"/>
    <col min="3" max="3" width="142" bestFit="1" customWidth="1"/>
    <col min="4" max="4" width="103.140625" bestFit="1" customWidth="1"/>
    <col min="5" max="5" width="129.42578125" bestFit="1" customWidth="1"/>
    <col min="6" max="6" width="93.5703125" bestFit="1" customWidth="1"/>
    <col min="7" max="7" width="78.5703125" bestFit="1" customWidth="1"/>
    <col min="8" max="8" width="93" bestFit="1" customWidth="1"/>
    <col min="9" max="9" width="128.28515625" bestFit="1" customWidth="1"/>
    <col min="10" max="10" width="95.140625" bestFit="1" customWidth="1"/>
    <col min="11" max="11" width="139.28515625" bestFit="1" customWidth="1"/>
    <col min="12" max="12" width="76.7109375" bestFit="1" customWidth="1"/>
    <col min="13" max="13" width="106.5703125" bestFit="1" customWidth="1"/>
    <col min="14" max="14" width="72.42578125" bestFit="1" customWidth="1"/>
    <col min="15" max="15" width="90.5703125" bestFit="1" customWidth="1"/>
    <col min="16" max="16" width="98.42578125" bestFit="1" customWidth="1"/>
    <col min="17" max="17" width="127" bestFit="1" customWidth="1"/>
    <col min="18" max="18" width="139.5703125" bestFit="1" customWidth="1"/>
    <col min="19" max="19" width="112.7109375" bestFit="1" customWidth="1"/>
    <col min="20" max="20" width="116.5703125" bestFit="1" customWidth="1"/>
    <col min="21" max="21" width="176.140625" bestFit="1" customWidth="1"/>
    <col min="22" max="22" width="78.7109375" bestFit="1" customWidth="1"/>
    <col min="23" max="24" width="101.42578125" bestFit="1" customWidth="1"/>
    <col min="25" max="25" width="89.42578125" bestFit="1" customWidth="1"/>
    <col min="26" max="26" width="90.5703125" bestFit="1" customWidth="1"/>
    <col min="27" max="27" width="95" bestFit="1" customWidth="1"/>
    <col min="28" max="28" width="94" bestFit="1" customWidth="1"/>
    <col min="29" max="29" width="74" bestFit="1" customWidth="1"/>
    <col min="30" max="30" width="100.42578125" bestFit="1" customWidth="1"/>
    <col min="31" max="31" width="120.140625" bestFit="1" customWidth="1"/>
    <col min="32" max="32" width="114.140625" bestFit="1" customWidth="1"/>
    <col min="33" max="33" width="146.7109375" bestFit="1" customWidth="1"/>
    <col min="34" max="34" width="138.42578125" bestFit="1" customWidth="1"/>
    <col min="35" max="35" width="100.85546875" bestFit="1" customWidth="1"/>
    <col min="36" max="36" width="147.5703125" bestFit="1" customWidth="1"/>
    <col min="37" max="37" width="80.85546875" bestFit="1" customWidth="1"/>
    <col min="38" max="38" width="107.85546875" bestFit="1" customWidth="1"/>
    <col min="39" max="39" width="91.28515625" bestFit="1" customWidth="1"/>
    <col min="40" max="40" width="135.85546875" bestFit="1" customWidth="1"/>
    <col min="41" max="41" width="112.7109375" bestFit="1" customWidth="1"/>
    <col min="42" max="42" width="78.85546875" bestFit="1" customWidth="1"/>
    <col min="43" max="43" width="74.85546875" bestFit="1" customWidth="1"/>
    <col min="44" max="44" width="101" bestFit="1" customWidth="1"/>
    <col min="45" max="45" width="125.5703125" bestFit="1" customWidth="1"/>
    <col min="46" max="46" width="63.7109375" bestFit="1" customWidth="1"/>
    <col min="47" max="47" width="74.5703125" bestFit="1" customWidth="1"/>
    <col min="48" max="48" width="86.140625" bestFit="1" customWidth="1"/>
    <col min="49" max="49" width="83.5703125" bestFit="1" customWidth="1"/>
    <col min="50" max="50" width="104.140625" bestFit="1" customWidth="1"/>
    <col min="51" max="51" width="67.5703125" bestFit="1" customWidth="1"/>
    <col min="52" max="52" width="80.5703125" bestFit="1" customWidth="1"/>
    <col min="53" max="53" width="106.140625" bestFit="1" customWidth="1"/>
    <col min="54" max="54" width="128.140625" bestFit="1" customWidth="1"/>
    <col min="55" max="55" width="105.5703125" bestFit="1" customWidth="1"/>
    <col min="56" max="56" width="102.85546875" bestFit="1" customWidth="1"/>
    <col min="57" max="57" width="110.5703125" bestFit="1" customWidth="1"/>
    <col min="58" max="58" width="94" bestFit="1" customWidth="1"/>
    <col min="59" max="59" width="118" bestFit="1" customWidth="1"/>
    <col min="60" max="60" width="119.5703125" bestFit="1" customWidth="1"/>
    <col min="61" max="61" width="121" bestFit="1" customWidth="1"/>
    <col min="62" max="62" width="92.28515625" bestFit="1" customWidth="1"/>
    <col min="63" max="63" width="142.85546875" bestFit="1" customWidth="1"/>
    <col min="64" max="64" width="162.140625" bestFit="1" customWidth="1"/>
    <col min="65" max="65" width="83.140625" bestFit="1" customWidth="1"/>
    <col min="66" max="66" width="66.42578125" bestFit="1" customWidth="1"/>
    <col min="67" max="67" width="119.5703125" bestFit="1" customWidth="1"/>
    <col min="68" max="68" width="138.42578125" bestFit="1" customWidth="1"/>
    <col min="69" max="69" width="72.7109375" bestFit="1" customWidth="1"/>
    <col min="70" max="70" width="79.85546875" bestFit="1" customWidth="1"/>
    <col min="71" max="71" width="102.7109375" bestFit="1" customWidth="1"/>
    <col min="72" max="72" width="137.5703125" bestFit="1" customWidth="1"/>
    <col min="73" max="73" width="90.5703125" bestFit="1" customWidth="1"/>
    <col min="74" max="74" width="91.140625" bestFit="1" customWidth="1"/>
    <col min="75" max="75" width="84" bestFit="1" customWidth="1"/>
    <col min="76" max="76" width="125.28515625" bestFit="1" customWidth="1"/>
    <col min="77" max="77" width="98.85546875" bestFit="1" customWidth="1"/>
    <col min="78" max="78" width="93.28515625" bestFit="1" customWidth="1"/>
    <col min="79" max="79" width="131.140625" bestFit="1" customWidth="1"/>
    <col min="80" max="80" width="91.28515625" bestFit="1" customWidth="1"/>
    <col min="81" max="81" width="80" bestFit="1" customWidth="1"/>
    <col min="82" max="82" width="129.28515625" bestFit="1" customWidth="1"/>
    <col min="83" max="83" width="96.7109375" bestFit="1" customWidth="1"/>
    <col min="84" max="84" width="137.140625" bestFit="1" customWidth="1"/>
    <col min="85" max="85" width="130.28515625" bestFit="1" customWidth="1"/>
    <col min="86" max="86" width="156.5703125" bestFit="1" customWidth="1"/>
    <col min="87" max="87" width="123.140625" bestFit="1" customWidth="1"/>
    <col min="88" max="88" width="85.7109375" bestFit="1" customWidth="1"/>
    <col min="89" max="89" width="116.7109375" bestFit="1" customWidth="1"/>
    <col min="90" max="90" width="99" bestFit="1" customWidth="1"/>
    <col min="91" max="91" width="162.5703125" bestFit="1" customWidth="1"/>
    <col min="92" max="92" width="170.42578125" bestFit="1" customWidth="1"/>
    <col min="93" max="93" width="74" bestFit="1" customWidth="1"/>
    <col min="94" max="94" width="96" bestFit="1" customWidth="1"/>
    <col min="95" max="95" width="81.7109375" bestFit="1" customWidth="1"/>
    <col min="96" max="97" width="99.5703125" bestFit="1" customWidth="1"/>
    <col min="98" max="98" width="93.28515625" bestFit="1" customWidth="1"/>
    <col min="99" max="99" width="149.42578125" bestFit="1" customWidth="1"/>
    <col min="100" max="100" width="144.7109375" bestFit="1" customWidth="1"/>
    <col min="101" max="101" width="79.28515625" bestFit="1" customWidth="1"/>
    <col min="102" max="102" width="154.140625" bestFit="1" customWidth="1"/>
    <col min="103" max="103" width="122.28515625" bestFit="1" customWidth="1"/>
    <col min="104" max="104" width="122.42578125" bestFit="1" customWidth="1"/>
    <col min="105" max="105" width="125.85546875" bestFit="1" customWidth="1"/>
    <col min="106" max="106" width="116.5703125" bestFit="1" customWidth="1"/>
    <col min="107" max="107" width="99.85546875" bestFit="1" customWidth="1"/>
    <col min="108" max="108" width="88.7109375" bestFit="1" customWidth="1"/>
    <col min="109" max="109" width="126.28515625" bestFit="1" customWidth="1"/>
    <col min="110" max="110" width="100.85546875" bestFit="1" customWidth="1"/>
    <col min="111" max="111" width="147" bestFit="1" customWidth="1"/>
    <col min="112" max="112" width="89.5703125" bestFit="1" customWidth="1"/>
    <col min="113" max="113" width="108" bestFit="1" customWidth="1"/>
    <col min="114" max="115" width="103.140625" bestFit="1" customWidth="1"/>
    <col min="116" max="116" width="83.5703125" bestFit="1" customWidth="1"/>
    <col min="117" max="117" width="81.140625" bestFit="1" customWidth="1"/>
    <col min="118" max="119" width="84.5703125" bestFit="1" customWidth="1"/>
    <col min="120" max="120" width="99.28515625" bestFit="1" customWidth="1"/>
    <col min="121" max="121" width="146.28515625" bestFit="1" customWidth="1"/>
    <col min="122" max="122" width="69" bestFit="1" customWidth="1"/>
    <col min="123" max="123" width="129.5703125" bestFit="1" customWidth="1"/>
    <col min="124" max="124" width="99.42578125" bestFit="1" customWidth="1"/>
    <col min="125" max="125" width="97" bestFit="1" customWidth="1"/>
    <col min="126" max="126" width="92.85546875" bestFit="1" customWidth="1"/>
    <col min="127" max="127" width="103.5703125" bestFit="1" customWidth="1"/>
    <col min="128" max="129" width="101.5703125" bestFit="1" customWidth="1"/>
    <col min="130" max="130" width="97.42578125" bestFit="1" customWidth="1"/>
    <col min="131" max="132" width="79.140625" bestFit="1" customWidth="1"/>
    <col min="133" max="133" width="112.140625" bestFit="1" customWidth="1"/>
    <col min="134" max="134" width="92.140625" bestFit="1" customWidth="1"/>
    <col min="135" max="135" width="171.7109375" bestFit="1" customWidth="1"/>
    <col min="136" max="136" width="146.7109375" bestFit="1" customWidth="1"/>
    <col min="137" max="137" width="78.85546875" bestFit="1" customWidth="1"/>
    <col min="138" max="138" width="86.42578125" bestFit="1" customWidth="1"/>
    <col min="139" max="139" width="178.85546875" bestFit="1" customWidth="1"/>
    <col min="140" max="140" width="139.140625" bestFit="1" customWidth="1"/>
    <col min="141" max="141" width="64.5703125" bestFit="1" customWidth="1"/>
    <col min="142" max="142" width="121.140625" bestFit="1" customWidth="1"/>
    <col min="143" max="143" width="11" bestFit="1" customWidth="1"/>
    <col min="144" max="144" width="12.5703125" bestFit="1" customWidth="1"/>
  </cols>
  <sheetData>
    <row r="3" spans="1:1" x14ac:dyDescent="0.25">
      <c r="A3" s="46" t="s">
        <v>283</v>
      </c>
    </row>
    <row r="4" spans="1:1" x14ac:dyDescent="0.25">
      <c r="A4" s="47" t="s">
        <v>52</v>
      </c>
    </row>
    <row r="5" spans="1:1" x14ac:dyDescent="0.25">
      <c r="A5" s="48" t="s">
        <v>45</v>
      </c>
    </row>
    <row r="6" spans="1:1" x14ac:dyDescent="0.25">
      <c r="A6" s="47" t="s">
        <v>177</v>
      </c>
    </row>
    <row r="7" spans="1:1" x14ac:dyDescent="0.25">
      <c r="A7" s="48" t="s">
        <v>176</v>
      </c>
    </row>
    <row r="8" spans="1:1" x14ac:dyDescent="0.25">
      <c r="A8" s="48" t="s">
        <v>188</v>
      </c>
    </row>
    <row r="9" spans="1:1" x14ac:dyDescent="0.25">
      <c r="A9" s="47" t="s">
        <v>237</v>
      </c>
    </row>
    <row r="10" spans="1:1" x14ac:dyDescent="0.25">
      <c r="A10" s="48" t="s">
        <v>232</v>
      </c>
    </row>
    <row r="11" spans="1:1" x14ac:dyDescent="0.25">
      <c r="A11" s="47" t="s">
        <v>102</v>
      </c>
    </row>
    <row r="12" spans="1:1" x14ac:dyDescent="0.25">
      <c r="A12" s="47" t="s">
        <v>239</v>
      </c>
    </row>
    <row r="13" spans="1:1" x14ac:dyDescent="0.25">
      <c r="A13" s="48" t="s">
        <v>232</v>
      </c>
    </row>
    <row r="14" spans="1:1" x14ac:dyDescent="0.25">
      <c r="A14" s="47" t="s">
        <v>58</v>
      </c>
    </row>
    <row r="15" spans="1:1" x14ac:dyDescent="0.25">
      <c r="A15" s="48" t="s">
        <v>45</v>
      </c>
    </row>
    <row r="16" spans="1:1" x14ac:dyDescent="0.25">
      <c r="A16" s="47" t="s">
        <v>231</v>
      </c>
    </row>
    <row r="17" spans="1:1" x14ac:dyDescent="0.25">
      <c r="A17" s="48" t="s">
        <v>212</v>
      </c>
    </row>
    <row r="18" spans="1:1" x14ac:dyDescent="0.25">
      <c r="A18" s="47" t="s">
        <v>168</v>
      </c>
    </row>
    <row r="19" spans="1:1" x14ac:dyDescent="0.25">
      <c r="A19" s="48" t="s">
        <v>164</v>
      </c>
    </row>
    <row r="20" spans="1:1" x14ac:dyDescent="0.25">
      <c r="A20" s="47" t="s">
        <v>122</v>
      </c>
    </row>
    <row r="21" spans="1:1" x14ac:dyDescent="0.25">
      <c r="A21" s="48" t="s">
        <v>120</v>
      </c>
    </row>
    <row r="22" spans="1:1" x14ac:dyDescent="0.25">
      <c r="A22" s="47" t="s">
        <v>48</v>
      </c>
    </row>
    <row r="23" spans="1:1" x14ac:dyDescent="0.25">
      <c r="A23" s="48" t="s">
        <v>45</v>
      </c>
    </row>
    <row r="24" spans="1:1" x14ac:dyDescent="0.25">
      <c r="A24" s="47" t="s">
        <v>204</v>
      </c>
    </row>
    <row r="25" spans="1:1" x14ac:dyDescent="0.25">
      <c r="A25" s="48" t="s">
        <v>198</v>
      </c>
    </row>
    <row r="26" spans="1:1" x14ac:dyDescent="0.25">
      <c r="A26" s="47" t="s">
        <v>53</v>
      </c>
    </row>
    <row r="27" spans="1:1" x14ac:dyDescent="0.25">
      <c r="A27" s="48" t="s">
        <v>45</v>
      </c>
    </row>
    <row r="28" spans="1:1" x14ac:dyDescent="0.25">
      <c r="A28" s="47" t="s">
        <v>201</v>
      </c>
    </row>
    <row r="29" spans="1:1" x14ac:dyDescent="0.25">
      <c r="A29" s="48" t="s">
        <v>198</v>
      </c>
    </row>
    <row r="30" spans="1:1" x14ac:dyDescent="0.25">
      <c r="A30" s="47" t="s">
        <v>50</v>
      </c>
    </row>
    <row r="31" spans="1:1" x14ac:dyDescent="0.25">
      <c r="A31" s="48" t="s">
        <v>45</v>
      </c>
    </row>
    <row r="32" spans="1:1" x14ac:dyDescent="0.25">
      <c r="A32" s="47" t="s">
        <v>47</v>
      </c>
    </row>
    <row r="33" spans="1:1" x14ac:dyDescent="0.25">
      <c r="A33" s="48" t="s">
        <v>45</v>
      </c>
    </row>
    <row r="34" spans="1:1" x14ac:dyDescent="0.25">
      <c r="A34" s="47" t="s">
        <v>46</v>
      </c>
    </row>
    <row r="35" spans="1:1" x14ac:dyDescent="0.25">
      <c r="A35" s="48" t="s">
        <v>45</v>
      </c>
    </row>
    <row r="36" spans="1:1" x14ac:dyDescent="0.25">
      <c r="A36" s="47" t="s">
        <v>60</v>
      </c>
    </row>
    <row r="37" spans="1:1" x14ac:dyDescent="0.25">
      <c r="A37" s="48" t="s">
        <v>45</v>
      </c>
    </row>
    <row r="38" spans="1:1" x14ac:dyDescent="0.25">
      <c r="A38" s="47" t="s">
        <v>62</v>
      </c>
    </row>
    <row r="39" spans="1:1" x14ac:dyDescent="0.25">
      <c r="A39" s="48" t="s">
        <v>45</v>
      </c>
    </row>
    <row r="40" spans="1:1" x14ac:dyDescent="0.25">
      <c r="A40" s="47" t="s">
        <v>115</v>
      </c>
    </row>
    <row r="41" spans="1:1" x14ac:dyDescent="0.25">
      <c r="A41" s="48" t="s">
        <v>113</v>
      </c>
    </row>
    <row r="42" spans="1:1" x14ac:dyDescent="0.25">
      <c r="A42" s="47" t="s">
        <v>70</v>
      </c>
    </row>
    <row r="43" spans="1:1" x14ac:dyDescent="0.25">
      <c r="A43" s="48" t="s">
        <v>45</v>
      </c>
    </row>
    <row r="44" spans="1:1" x14ac:dyDescent="0.25">
      <c r="A44" s="47" t="s">
        <v>90</v>
      </c>
    </row>
    <row r="45" spans="1:1" x14ac:dyDescent="0.25">
      <c r="A45" s="48" t="s">
        <v>76</v>
      </c>
    </row>
    <row r="46" spans="1:1" x14ac:dyDescent="0.25">
      <c r="A46" s="47" t="s">
        <v>263</v>
      </c>
    </row>
    <row r="47" spans="1:1" x14ac:dyDescent="0.25">
      <c r="A47" s="48" t="s">
        <v>260</v>
      </c>
    </row>
    <row r="48" spans="1:1" x14ac:dyDescent="0.25">
      <c r="A48" s="47" t="s">
        <v>268</v>
      </c>
    </row>
    <row r="49" spans="1:1" x14ac:dyDescent="0.25">
      <c r="A49" s="48" t="s">
        <v>260</v>
      </c>
    </row>
    <row r="50" spans="1:1" x14ac:dyDescent="0.25">
      <c r="A50" s="47" t="s">
        <v>131</v>
      </c>
    </row>
    <row r="51" spans="1:1" x14ac:dyDescent="0.25">
      <c r="A51" s="48" t="s">
        <v>128</v>
      </c>
    </row>
    <row r="52" spans="1:1" x14ac:dyDescent="0.25">
      <c r="A52" s="47" t="s">
        <v>235</v>
      </c>
    </row>
    <row r="53" spans="1:1" x14ac:dyDescent="0.25">
      <c r="A53" s="48" t="s">
        <v>232</v>
      </c>
    </row>
    <row r="54" spans="1:1" x14ac:dyDescent="0.25">
      <c r="A54" s="47" t="s">
        <v>109</v>
      </c>
    </row>
    <row r="55" spans="1:1" x14ac:dyDescent="0.25">
      <c r="A55" s="48" t="s">
        <v>93</v>
      </c>
    </row>
    <row r="56" spans="1:1" x14ac:dyDescent="0.25">
      <c r="A56" s="47" t="s">
        <v>253</v>
      </c>
    </row>
    <row r="57" spans="1:1" x14ac:dyDescent="0.25">
      <c r="A57" s="48" t="s">
        <v>249</v>
      </c>
    </row>
    <row r="58" spans="1:1" x14ac:dyDescent="0.25">
      <c r="A58" s="47" t="s">
        <v>77</v>
      </c>
    </row>
    <row r="59" spans="1:1" x14ac:dyDescent="0.25">
      <c r="A59" s="48" t="s">
        <v>76</v>
      </c>
    </row>
    <row r="60" spans="1:1" x14ac:dyDescent="0.25">
      <c r="A60" s="47" t="s">
        <v>234</v>
      </c>
    </row>
    <row r="61" spans="1:1" x14ac:dyDescent="0.25">
      <c r="A61" s="48" t="s">
        <v>232</v>
      </c>
    </row>
    <row r="62" spans="1:1" x14ac:dyDescent="0.25">
      <c r="A62" s="47" t="s">
        <v>148</v>
      </c>
    </row>
    <row r="63" spans="1:1" x14ac:dyDescent="0.25">
      <c r="A63" s="48" t="s">
        <v>147</v>
      </c>
    </row>
    <row r="64" spans="1:1" x14ac:dyDescent="0.25">
      <c r="A64" s="47" t="s">
        <v>126</v>
      </c>
    </row>
    <row r="65" spans="1:1" x14ac:dyDescent="0.25">
      <c r="A65" s="48" t="s">
        <v>124</v>
      </c>
    </row>
    <row r="66" spans="1:1" x14ac:dyDescent="0.25">
      <c r="A66" s="47" t="s">
        <v>125</v>
      </c>
    </row>
    <row r="67" spans="1:1" x14ac:dyDescent="0.25">
      <c r="A67" s="48" t="s">
        <v>124</v>
      </c>
    </row>
    <row r="68" spans="1:1" x14ac:dyDescent="0.25">
      <c r="A68" s="47" t="s">
        <v>213</v>
      </c>
    </row>
    <row r="69" spans="1:1" x14ac:dyDescent="0.25">
      <c r="A69" s="48" t="s">
        <v>212</v>
      </c>
    </row>
    <row r="70" spans="1:1" x14ac:dyDescent="0.25">
      <c r="A70" s="47" t="s">
        <v>229</v>
      </c>
    </row>
    <row r="71" spans="1:1" x14ac:dyDescent="0.25">
      <c r="A71" s="48" t="s">
        <v>212</v>
      </c>
    </row>
    <row r="72" spans="1:1" x14ac:dyDescent="0.25">
      <c r="A72" s="47" t="s">
        <v>261</v>
      </c>
    </row>
    <row r="73" spans="1:1" x14ac:dyDescent="0.25">
      <c r="A73" s="48" t="s">
        <v>260</v>
      </c>
    </row>
    <row r="74" spans="1:1" x14ac:dyDescent="0.25">
      <c r="A74" s="47" t="s">
        <v>78</v>
      </c>
    </row>
    <row r="75" spans="1:1" x14ac:dyDescent="0.25">
      <c r="A75" s="48" t="s">
        <v>76</v>
      </c>
    </row>
    <row r="76" spans="1:1" x14ac:dyDescent="0.25">
      <c r="A76" s="47" t="s">
        <v>200</v>
      </c>
    </row>
    <row r="77" spans="1:1" x14ac:dyDescent="0.25">
      <c r="A77" s="48" t="s">
        <v>198</v>
      </c>
    </row>
    <row r="78" spans="1:1" x14ac:dyDescent="0.25">
      <c r="A78" s="47" t="s">
        <v>208</v>
      </c>
    </row>
    <row r="79" spans="1:1" x14ac:dyDescent="0.25">
      <c r="A79" s="48" t="s">
        <v>198</v>
      </c>
    </row>
    <row r="80" spans="1:1" x14ac:dyDescent="0.25">
      <c r="A80" s="47" t="s">
        <v>265</v>
      </c>
    </row>
    <row r="81" spans="1:1" x14ac:dyDescent="0.25">
      <c r="A81" s="48" t="s">
        <v>260</v>
      </c>
    </row>
    <row r="82" spans="1:1" x14ac:dyDescent="0.25">
      <c r="A82" s="47" t="s">
        <v>166</v>
      </c>
    </row>
    <row r="83" spans="1:1" x14ac:dyDescent="0.25">
      <c r="A83" s="48" t="s">
        <v>164</v>
      </c>
    </row>
    <row r="84" spans="1:1" x14ac:dyDescent="0.25">
      <c r="A84" s="47" t="s">
        <v>276</v>
      </c>
    </row>
    <row r="85" spans="1:1" x14ac:dyDescent="0.25">
      <c r="A85" s="48" t="s">
        <v>260</v>
      </c>
    </row>
    <row r="86" spans="1:1" x14ac:dyDescent="0.25">
      <c r="A86" s="47" t="s">
        <v>130</v>
      </c>
    </row>
    <row r="87" spans="1:1" x14ac:dyDescent="0.25">
      <c r="A87" s="48" t="s">
        <v>128</v>
      </c>
    </row>
    <row r="88" spans="1:1" x14ac:dyDescent="0.25">
      <c r="A88" s="47" t="s">
        <v>153</v>
      </c>
    </row>
    <row r="89" spans="1:1" x14ac:dyDescent="0.25">
      <c r="A89" s="48" t="s">
        <v>152</v>
      </c>
    </row>
    <row r="90" spans="1:1" x14ac:dyDescent="0.25">
      <c r="A90" s="47" t="s">
        <v>140</v>
      </c>
    </row>
    <row r="91" spans="1:1" x14ac:dyDescent="0.25">
      <c r="A91" s="48" t="s">
        <v>138</v>
      </c>
    </row>
    <row r="92" spans="1:1" x14ac:dyDescent="0.25">
      <c r="A92" s="47" t="s">
        <v>161</v>
      </c>
    </row>
    <row r="93" spans="1:1" x14ac:dyDescent="0.25">
      <c r="A93" s="48" t="s">
        <v>155</v>
      </c>
    </row>
    <row r="94" spans="1:1" x14ac:dyDescent="0.25">
      <c r="A94" s="47" t="s">
        <v>129</v>
      </c>
    </row>
    <row r="95" spans="1:1" x14ac:dyDescent="0.25">
      <c r="A95" s="48" t="s">
        <v>128</v>
      </c>
    </row>
    <row r="96" spans="1:1" x14ac:dyDescent="0.25">
      <c r="A96" s="47" t="s">
        <v>273</v>
      </c>
    </row>
    <row r="97" spans="1:1" x14ac:dyDescent="0.25">
      <c r="A97" s="48" t="s">
        <v>260</v>
      </c>
    </row>
    <row r="98" spans="1:1" x14ac:dyDescent="0.25">
      <c r="A98" s="47" t="s">
        <v>266</v>
      </c>
    </row>
    <row r="99" spans="1:1" x14ac:dyDescent="0.25">
      <c r="A99" s="48" t="s">
        <v>260</v>
      </c>
    </row>
    <row r="100" spans="1:1" x14ac:dyDescent="0.25">
      <c r="A100" s="47" t="s">
        <v>96</v>
      </c>
    </row>
    <row r="101" spans="1:1" x14ac:dyDescent="0.25">
      <c r="A101" s="48" t="s">
        <v>93</v>
      </c>
    </row>
    <row r="102" spans="1:1" x14ac:dyDescent="0.25">
      <c r="A102" s="47" t="s">
        <v>108</v>
      </c>
    </row>
    <row r="103" spans="1:1" x14ac:dyDescent="0.25">
      <c r="A103" s="48" t="s">
        <v>93</v>
      </c>
    </row>
    <row r="104" spans="1:1" x14ac:dyDescent="0.25">
      <c r="A104" s="47" t="s">
        <v>203</v>
      </c>
    </row>
    <row r="105" spans="1:1" x14ac:dyDescent="0.25">
      <c r="A105" s="48" t="s">
        <v>198</v>
      </c>
    </row>
    <row r="106" spans="1:1" x14ac:dyDescent="0.25">
      <c r="A106" s="47" t="s">
        <v>106</v>
      </c>
    </row>
    <row r="107" spans="1:1" x14ac:dyDescent="0.25">
      <c r="A107" s="48" t="s">
        <v>93</v>
      </c>
    </row>
    <row r="108" spans="1:1" x14ac:dyDescent="0.25">
      <c r="A108" s="47" t="s">
        <v>132</v>
      </c>
    </row>
    <row r="109" spans="1:1" x14ac:dyDescent="0.25">
      <c r="A109" s="48" t="s">
        <v>128</v>
      </c>
    </row>
    <row r="110" spans="1:1" x14ac:dyDescent="0.25">
      <c r="A110" s="47" t="s">
        <v>80</v>
      </c>
    </row>
    <row r="111" spans="1:1" x14ac:dyDescent="0.25">
      <c r="A111" s="48" t="s">
        <v>76</v>
      </c>
    </row>
    <row r="112" spans="1:1" x14ac:dyDescent="0.25">
      <c r="A112" s="47" t="s">
        <v>94</v>
      </c>
    </row>
    <row r="113" spans="1:1" x14ac:dyDescent="0.25">
      <c r="A113" s="48" t="s">
        <v>93</v>
      </c>
    </row>
    <row r="114" spans="1:1" x14ac:dyDescent="0.25">
      <c r="A114" s="47" t="s">
        <v>104</v>
      </c>
    </row>
    <row r="115" spans="1:1" x14ac:dyDescent="0.25">
      <c r="A115" s="48" t="s">
        <v>93</v>
      </c>
    </row>
    <row r="116" spans="1:1" x14ac:dyDescent="0.25">
      <c r="A116" s="47" t="s">
        <v>190</v>
      </c>
    </row>
    <row r="117" spans="1:1" x14ac:dyDescent="0.25">
      <c r="A117" s="48" t="s">
        <v>189</v>
      </c>
    </row>
    <row r="118" spans="1:1" x14ac:dyDescent="0.25">
      <c r="A118" s="47" t="s">
        <v>277</v>
      </c>
    </row>
    <row r="119" spans="1:1" x14ac:dyDescent="0.25">
      <c r="A119" s="48" t="s">
        <v>260</v>
      </c>
    </row>
    <row r="120" spans="1:1" x14ac:dyDescent="0.25">
      <c r="A120" s="47" t="s">
        <v>111</v>
      </c>
    </row>
    <row r="121" spans="1:1" x14ac:dyDescent="0.25">
      <c r="A121" s="48" t="s">
        <v>93</v>
      </c>
    </row>
    <row r="122" spans="1:1" x14ac:dyDescent="0.25">
      <c r="A122" s="47" t="s">
        <v>100</v>
      </c>
    </row>
    <row r="123" spans="1:1" x14ac:dyDescent="0.25">
      <c r="A123" s="48" t="s">
        <v>93</v>
      </c>
    </row>
    <row r="124" spans="1:1" x14ac:dyDescent="0.25">
      <c r="A124" s="47" t="s">
        <v>182</v>
      </c>
    </row>
    <row r="125" spans="1:1" x14ac:dyDescent="0.25">
      <c r="A125" s="48" t="s">
        <v>181</v>
      </c>
    </row>
    <row r="126" spans="1:1" x14ac:dyDescent="0.25">
      <c r="A126" s="47" t="s">
        <v>118</v>
      </c>
    </row>
    <row r="127" spans="1:1" x14ac:dyDescent="0.25">
      <c r="A127" s="48" t="s">
        <v>117</v>
      </c>
    </row>
    <row r="128" spans="1:1" x14ac:dyDescent="0.25">
      <c r="A128" s="47" t="s">
        <v>86</v>
      </c>
    </row>
    <row r="129" spans="1:1" x14ac:dyDescent="0.25">
      <c r="A129" s="48" t="s">
        <v>76</v>
      </c>
    </row>
    <row r="130" spans="1:1" x14ac:dyDescent="0.25">
      <c r="A130" s="47" t="s">
        <v>160</v>
      </c>
    </row>
    <row r="131" spans="1:1" x14ac:dyDescent="0.25">
      <c r="A131" s="48" t="s">
        <v>155</v>
      </c>
    </row>
    <row r="132" spans="1:1" x14ac:dyDescent="0.25">
      <c r="A132" s="47" t="s">
        <v>199</v>
      </c>
    </row>
    <row r="133" spans="1:1" x14ac:dyDescent="0.25">
      <c r="A133" s="48" t="s">
        <v>198</v>
      </c>
    </row>
    <row r="134" spans="1:1" x14ac:dyDescent="0.25">
      <c r="A134" s="47" t="s">
        <v>136</v>
      </c>
    </row>
    <row r="135" spans="1:1" x14ac:dyDescent="0.25">
      <c r="A135" s="48" t="s">
        <v>134</v>
      </c>
    </row>
    <row r="136" spans="1:1" x14ac:dyDescent="0.25">
      <c r="A136" s="47" t="s">
        <v>139</v>
      </c>
    </row>
    <row r="137" spans="1:1" x14ac:dyDescent="0.25">
      <c r="A137" s="48" t="s">
        <v>138</v>
      </c>
    </row>
    <row r="138" spans="1:1" x14ac:dyDescent="0.25">
      <c r="A138" s="47" t="s">
        <v>210</v>
      </c>
    </row>
    <row r="139" spans="1:1" x14ac:dyDescent="0.25">
      <c r="A139" s="48" t="s">
        <v>209</v>
      </c>
    </row>
    <row r="140" spans="1:1" x14ac:dyDescent="0.25">
      <c r="A140" s="47" t="s">
        <v>271</v>
      </c>
    </row>
    <row r="141" spans="1:1" x14ac:dyDescent="0.25">
      <c r="A141" s="48" t="s">
        <v>260</v>
      </c>
    </row>
    <row r="142" spans="1:1" x14ac:dyDescent="0.25">
      <c r="A142" s="47" t="s">
        <v>272</v>
      </c>
    </row>
    <row r="143" spans="1:1" x14ac:dyDescent="0.25">
      <c r="A143" s="48" t="s">
        <v>260</v>
      </c>
    </row>
    <row r="144" spans="1:1" x14ac:dyDescent="0.25">
      <c r="A144" s="47" t="s">
        <v>195</v>
      </c>
    </row>
    <row r="145" spans="1:1" x14ac:dyDescent="0.25">
      <c r="A145" s="48" t="s">
        <v>194</v>
      </c>
    </row>
    <row r="146" spans="1:1" x14ac:dyDescent="0.25">
      <c r="A146" s="47" t="s">
        <v>72</v>
      </c>
    </row>
    <row r="147" spans="1:1" x14ac:dyDescent="0.25">
      <c r="A147" s="48" t="s">
        <v>45</v>
      </c>
    </row>
    <row r="148" spans="1:1" x14ac:dyDescent="0.25">
      <c r="A148" s="47" t="s">
        <v>89</v>
      </c>
    </row>
    <row r="149" spans="1:1" x14ac:dyDescent="0.25">
      <c r="A149" s="48" t="s">
        <v>76</v>
      </c>
    </row>
    <row r="150" spans="1:1" x14ac:dyDescent="0.25">
      <c r="A150" s="47" t="s">
        <v>257</v>
      </c>
    </row>
    <row r="151" spans="1:1" x14ac:dyDescent="0.25">
      <c r="A151" s="48" t="s">
        <v>256</v>
      </c>
    </row>
    <row r="152" spans="1:1" x14ac:dyDescent="0.25">
      <c r="A152" s="47" t="s">
        <v>79</v>
      </c>
    </row>
    <row r="153" spans="1:1" x14ac:dyDescent="0.25">
      <c r="A153" s="48" t="s">
        <v>76</v>
      </c>
    </row>
    <row r="154" spans="1:1" x14ac:dyDescent="0.25">
      <c r="A154" s="47" t="s">
        <v>242</v>
      </c>
    </row>
    <row r="155" spans="1:1" x14ac:dyDescent="0.25">
      <c r="A155" s="48" t="s">
        <v>241</v>
      </c>
    </row>
    <row r="156" spans="1:1" x14ac:dyDescent="0.25">
      <c r="A156" s="47" t="s">
        <v>74</v>
      </c>
    </row>
    <row r="157" spans="1:1" x14ac:dyDescent="0.25">
      <c r="A157" s="48" t="s">
        <v>45</v>
      </c>
    </row>
    <row r="158" spans="1:1" x14ac:dyDescent="0.25">
      <c r="A158" s="47" t="s">
        <v>214</v>
      </c>
    </row>
    <row r="159" spans="1:1" x14ac:dyDescent="0.25">
      <c r="A159" s="48" t="s">
        <v>212</v>
      </c>
    </row>
    <row r="160" spans="1:1" x14ac:dyDescent="0.25">
      <c r="A160" s="47" t="s">
        <v>227</v>
      </c>
    </row>
    <row r="161" spans="1:1" x14ac:dyDescent="0.25">
      <c r="A161" s="48" t="s">
        <v>212</v>
      </c>
    </row>
    <row r="162" spans="1:1" x14ac:dyDescent="0.25">
      <c r="A162" s="47" t="s">
        <v>192</v>
      </c>
    </row>
    <row r="163" spans="1:1" x14ac:dyDescent="0.25">
      <c r="A163" s="48" t="s">
        <v>191</v>
      </c>
    </row>
    <row r="164" spans="1:1" x14ac:dyDescent="0.25">
      <c r="A164" s="47" t="s">
        <v>66</v>
      </c>
    </row>
    <row r="165" spans="1:1" x14ac:dyDescent="0.25">
      <c r="A165" s="48" t="s">
        <v>45</v>
      </c>
    </row>
    <row r="166" spans="1:1" x14ac:dyDescent="0.25">
      <c r="A166" s="47" t="s">
        <v>158</v>
      </c>
    </row>
    <row r="167" spans="1:1" x14ac:dyDescent="0.25">
      <c r="A167" s="48" t="s">
        <v>155</v>
      </c>
    </row>
    <row r="168" spans="1:1" x14ac:dyDescent="0.25">
      <c r="A168" s="47" t="s">
        <v>196</v>
      </c>
    </row>
    <row r="169" spans="1:1" x14ac:dyDescent="0.25">
      <c r="A169" s="48" t="s">
        <v>194</v>
      </c>
    </row>
    <row r="170" spans="1:1" x14ac:dyDescent="0.25">
      <c r="A170" s="47" t="s">
        <v>97</v>
      </c>
    </row>
    <row r="171" spans="1:1" x14ac:dyDescent="0.25">
      <c r="A171" s="48" t="s">
        <v>93</v>
      </c>
    </row>
    <row r="172" spans="1:1" x14ac:dyDescent="0.25">
      <c r="A172" s="47" t="s">
        <v>56</v>
      </c>
    </row>
    <row r="173" spans="1:1" x14ac:dyDescent="0.25">
      <c r="A173" s="48" t="s">
        <v>45</v>
      </c>
    </row>
    <row r="174" spans="1:1" x14ac:dyDescent="0.25">
      <c r="A174" s="47" t="s">
        <v>55</v>
      </c>
    </row>
    <row r="175" spans="1:1" x14ac:dyDescent="0.25">
      <c r="A175" s="48" t="s">
        <v>45</v>
      </c>
    </row>
    <row r="176" spans="1:1" x14ac:dyDescent="0.25">
      <c r="A176" s="47" t="s">
        <v>83</v>
      </c>
    </row>
    <row r="177" spans="1:1" x14ac:dyDescent="0.25">
      <c r="A177" s="48" t="s">
        <v>76</v>
      </c>
    </row>
    <row r="178" spans="1:1" x14ac:dyDescent="0.25">
      <c r="A178" s="47" t="s">
        <v>205</v>
      </c>
    </row>
    <row r="179" spans="1:1" x14ac:dyDescent="0.25">
      <c r="A179" s="48" t="s">
        <v>198</v>
      </c>
    </row>
    <row r="180" spans="1:1" x14ac:dyDescent="0.25">
      <c r="A180" s="47" t="s">
        <v>87</v>
      </c>
    </row>
    <row r="181" spans="1:1" x14ac:dyDescent="0.25">
      <c r="A181" s="48" t="s">
        <v>76</v>
      </c>
    </row>
    <row r="182" spans="1:1" x14ac:dyDescent="0.25">
      <c r="A182" s="47" t="s">
        <v>175</v>
      </c>
    </row>
    <row r="183" spans="1:1" x14ac:dyDescent="0.25">
      <c r="A183" s="48" t="s">
        <v>174</v>
      </c>
    </row>
    <row r="184" spans="1:1" x14ac:dyDescent="0.25">
      <c r="A184" s="47" t="s">
        <v>49</v>
      </c>
    </row>
    <row r="185" spans="1:1" x14ac:dyDescent="0.25">
      <c r="A185" s="48" t="s">
        <v>45</v>
      </c>
    </row>
    <row r="186" spans="1:1" x14ac:dyDescent="0.25">
      <c r="A186" s="47" t="s">
        <v>202</v>
      </c>
    </row>
    <row r="187" spans="1:1" x14ac:dyDescent="0.25">
      <c r="A187" s="48" t="s">
        <v>198</v>
      </c>
    </row>
    <row r="188" spans="1:1" x14ac:dyDescent="0.25">
      <c r="A188" s="47" t="s">
        <v>121</v>
      </c>
    </row>
    <row r="189" spans="1:1" x14ac:dyDescent="0.25">
      <c r="A189" s="48" t="s">
        <v>120</v>
      </c>
    </row>
    <row r="190" spans="1:1" x14ac:dyDescent="0.25">
      <c r="A190" s="47" t="s">
        <v>255</v>
      </c>
    </row>
    <row r="191" spans="1:1" x14ac:dyDescent="0.25">
      <c r="A191" s="48" t="s">
        <v>254</v>
      </c>
    </row>
    <row r="192" spans="1:1" x14ac:dyDescent="0.25">
      <c r="A192" s="47" t="s">
        <v>150</v>
      </c>
    </row>
    <row r="193" spans="1:1" x14ac:dyDescent="0.25">
      <c r="A193" s="48" t="s">
        <v>147</v>
      </c>
    </row>
    <row r="194" spans="1:1" x14ac:dyDescent="0.25">
      <c r="A194" s="47" t="s">
        <v>149</v>
      </c>
    </row>
    <row r="195" spans="1:1" x14ac:dyDescent="0.25">
      <c r="A195" s="48" t="s">
        <v>147</v>
      </c>
    </row>
    <row r="196" spans="1:1" x14ac:dyDescent="0.25">
      <c r="A196" s="47" t="s">
        <v>163</v>
      </c>
    </row>
    <row r="197" spans="1:1" x14ac:dyDescent="0.25">
      <c r="A197" s="48" t="s">
        <v>155</v>
      </c>
    </row>
    <row r="198" spans="1:1" x14ac:dyDescent="0.25">
      <c r="A198" s="47" t="s">
        <v>236</v>
      </c>
    </row>
    <row r="199" spans="1:1" x14ac:dyDescent="0.25">
      <c r="A199" s="48" t="s">
        <v>232</v>
      </c>
    </row>
    <row r="200" spans="1:1" x14ac:dyDescent="0.25">
      <c r="A200" s="47" t="s">
        <v>64</v>
      </c>
    </row>
    <row r="201" spans="1:1" x14ac:dyDescent="0.25">
      <c r="A201" s="48" t="s">
        <v>45</v>
      </c>
    </row>
    <row r="202" spans="1:1" x14ac:dyDescent="0.25">
      <c r="A202" s="47" t="s">
        <v>206</v>
      </c>
    </row>
    <row r="203" spans="1:1" x14ac:dyDescent="0.25">
      <c r="A203" s="48" t="s">
        <v>198</v>
      </c>
    </row>
    <row r="204" spans="1:1" x14ac:dyDescent="0.25">
      <c r="A204" s="47" t="s">
        <v>245</v>
      </c>
    </row>
    <row r="205" spans="1:1" x14ac:dyDescent="0.25">
      <c r="A205" s="48" t="s">
        <v>243</v>
      </c>
    </row>
    <row r="206" spans="1:1" x14ac:dyDescent="0.25">
      <c r="A206" s="47" t="s">
        <v>233</v>
      </c>
    </row>
    <row r="207" spans="1:1" x14ac:dyDescent="0.25">
      <c r="A207" s="48" t="s">
        <v>232</v>
      </c>
    </row>
    <row r="208" spans="1:1" x14ac:dyDescent="0.25">
      <c r="A208" s="47" t="s">
        <v>135</v>
      </c>
    </row>
    <row r="209" spans="1:1" x14ac:dyDescent="0.25">
      <c r="A209" s="48" t="s">
        <v>134</v>
      </c>
    </row>
    <row r="210" spans="1:1" x14ac:dyDescent="0.25">
      <c r="A210" s="47" t="s">
        <v>267</v>
      </c>
    </row>
    <row r="211" spans="1:1" x14ac:dyDescent="0.25">
      <c r="A211" s="48" t="s">
        <v>260</v>
      </c>
    </row>
    <row r="212" spans="1:1" x14ac:dyDescent="0.25">
      <c r="A212" s="47" t="s">
        <v>167</v>
      </c>
    </row>
    <row r="213" spans="1:1" x14ac:dyDescent="0.25">
      <c r="A213" s="48" t="s">
        <v>164</v>
      </c>
    </row>
    <row r="214" spans="1:1" x14ac:dyDescent="0.25">
      <c r="A214" s="47" t="s">
        <v>82</v>
      </c>
    </row>
    <row r="215" spans="1:1" x14ac:dyDescent="0.25">
      <c r="A215" s="48" t="s">
        <v>76</v>
      </c>
    </row>
    <row r="216" spans="1:1" x14ac:dyDescent="0.25">
      <c r="A216" s="47" t="s">
        <v>187</v>
      </c>
    </row>
    <row r="217" spans="1:1" x14ac:dyDescent="0.25">
      <c r="A217" s="48" t="s">
        <v>185</v>
      </c>
    </row>
    <row r="218" spans="1:1" x14ac:dyDescent="0.25">
      <c r="A218" s="47" t="s">
        <v>184</v>
      </c>
    </row>
    <row r="219" spans="1:1" x14ac:dyDescent="0.25">
      <c r="A219" s="48" t="s">
        <v>183</v>
      </c>
    </row>
    <row r="220" spans="1:1" x14ac:dyDescent="0.25">
      <c r="A220" s="47" t="s">
        <v>275</v>
      </c>
    </row>
    <row r="221" spans="1:1" x14ac:dyDescent="0.25">
      <c r="A221" s="48" t="s">
        <v>260</v>
      </c>
    </row>
    <row r="222" spans="1:1" x14ac:dyDescent="0.25">
      <c r="A222" s="47" t="s">
        <v>54</v>
      </c>
    </row>
    <row r="223" spans="1:1" x14ac:dyDescent="0.25">
      <c r="A223" s="48" t="s">
        <v>45</v>
      </c>
    </row>
    <row r="224" spans="1:1" x14ac:dyDescent="0.25">
      <c r="A224" s="47" t="s">
        <v>51</v>
      </c>
    </row>
    <row r="225" spans="1:1" x14ac:dyDescent="0.25">
      <c r="A225" s="48" t="s">
        <v>45</v>
      </c>
    </row>
    <row r="226" spans="1:1" x14ac:dyDescent="0.25">
      <c r="A226" s="47" t="s">
        <v>95</v>
      </c>
    </row>
    <row r="227" spans="1:1" x14ac:dyDescent="0.25">
      <c r="A227" s="48" t="s">
        <v>93</v>
      </c>
    </row>
    <row r="228" spans="1:1" x14ac:dyDescent="0.25">
      <c r="A228" s="47" t="s">
        <v>144</v>
      </c>
    </row>
    <row r="229" spans="1:1" x14ac:dyDescent="0.25">
      <c r="A229" s="48" t="s">
        <v>143</v>
      </c>
    </row>
    <row r="230" spans="1:1" x14ac:dyDescent="0.25">
      <c r="A230" s="47" t="s">
        <v>145</v>
      </c>
    </row>
    <row r="231" spans="1:1" x14ac:dyDescent="0.25">
      <c r="A231" s="48" t="s">
        <v>143</v>
      </c>
    </row>
    <row r="232" spans="1:1" x14ac:dyDescent="0.25">
      <c r="A232" s="47" t="s">
        <v>247</v>
      </c>
    </row>
    <row r="233" spans="1:1" x14ac:dyDescent="0.25">
      <c r="A233" s="48" t="s">
        <v>246</v>
      </c>
    </row>
    <row r="234" spans="1:1" x14ac:dyDescent="0.25">
      <c r="A234" s="47" t="s">
        <v>248</v>
      </c>
    </row>
    <row r="235" spans="1:1" x14ac:dyDescent="0.25">
      <c r="A235" s="48" t="s">
        <v>246</v>
      </c>
    </row>
    <row r="236" spans="1:1" x14ac:dyDescent="0.25">
      <c r="A236" s="47" t="s">
        <v>215</v>
      </c>
    </row>
    <row r="237" spans="1:1" x14ac:dyDescent="0.25">
      <c r="A237" s="48" t="s">
        <v>212</v>
      </c>
    </row>
    <row r="238" spans="1:1" x14ac:dyDescent="0.25">
      <c r="A238" s="47" t="s">
        <v>225</v>
      </c>
    </row>
    <row r="239" spans="1:1" x14ac:dyDescent="0.25">
      <c r="A239" s="48" t="s">
        <v>212</v>
      </c>
    </row>
    <row r="240" spans="1:1" x14ac:dyDescent="0.25">
      <c r="A240" s="47" t="s">
        <v>57</v>
      </c>
    </row>
    <row r="241" spans="1:1" x14ac:dyDescent="0.25">
      <c r="A241" s="48" t="s">
        <v>45</v>
      </c>
    </row>
    <row r="242" spans="1:1" x14ac:dyDescent="0.25">
      <c r="A242" s="47" t="s">
        <v>68</v>
      </c>
    </row>
    <row r="243" spans="1:1" x14ac:dyDescent="0.25">
      <c r="A243" s="48" t="s">
        <v>45</v>
      </c>
    </row>
    <row r="244" spans="1:1" x14ac:dyDescent="0.25">
      <c r="A244" s="47" t="s">
        <v>223</v>
      </c>
    </row>
    <row r="245" spans="1:1" x14ac:dyDescent="0.25">
      <c r="A245" s="48" t="s">
        <v>212</v>
      </c>
    </row>
    <row r="246" spans="1:1" x14ac:dyDescent="0.25">
      <c r="A246" s="47" t="s">
        <v>91</v>
      </c>
    </row>
    <row r="247" spans="1:1" x14ac:dyDescent="0.25">
      <c r="A247" s="48" t="s">
        <v>76</v>
      </c>
    </row>
    <row r="248" spans="1:1" x14ac:dyDescent="0.25">
      <c r="A248" s="47" t="s">
        <v>251</v>
      </c>
    </row>
    <row r="249" spans="1:1" x14ac:dyDescent="0.25">
      <c r="A249" s="48" t="s">
        <v>249</v>
      </c>
    </row>
    <row r="250" spans="1:1" x14ac:dyDescent="0.25">
      <c r="A250" s="47" t="s">
        <v>165</v>
      </c>
    </row>
    <row r="251" spans="1:1" x14ac:dyDescent="0.25">
      <c r="A251" s="48" t="s">
        <v>164</v>
      </c>
    </row>
    <row r="252" spans="1:1" x14ac:dyDescent="0.25">
      <c r="A252" s="47" t="s">
        <v>98</v>
      </c>
    </row>
    <row r="253" spans="1:1" x14ac:dyDescent="0.25">
      <c r="A253" s="48" t="s">
        <v>93</v>
      </c>
    </row>
    <row r="254" spans="1:1" x14ac:dyDescent="0.25">
      <c r="A254" s="47" t="s">
        <v>81</v>
      </c>
    </row>
    <row r="255" spans="1:1" x14ac:dyDescent="0.25">
      <c r="A255" s="48" t="s">
        <v>76</v>
      </c>
    </row>
    <row r="256" spans="1:1" x14ac:dyDescent="0.25">
      <c r="A256" s="47" t="s">
        <v>238</v>
      </c>
    </row>
    <row r="257" spans="1:1" x14ac:dyDescent="0.25">
      <c r="A257" s="48" t="s">
        <v>232</v>
      </c>
    </row>
    <row r="258" spans="1:1" x14ac:dyDescent="0.25">
      <c r="A258" s="47" t="s">
        <v>84</v>
      </c>
    </row>
    <row r="259" spans="1:1" x14ac:dyDescent="0.25">
      <c r="A259" s="48" t="s">
        <v>76</v>
      </c>
    </row>
    <row r="260" spans="1:1" x14ac:dyDescent="0.25">
      <c r="A260" s="47" t="s">
        <v>156</v>
      </c>
    </row>
    <row r="261" spans="1:1" x14ac:dyDescent="0.25">
      <c r="A261" s="48" t="s">
        <v>155</v>
      </c>
    </row>
    <row r="262" spans="1:1" x14ac:dyDescent="0.25">
      <c r="A262" s="47" t="s">
        <v>219</v>
      </c>
    </row>
    <row r="263" spans="1:1" x14ac:dyDescent="0.25">
      <c r="A263" s="48" t="s">
        <v>212</v>
      </c>
    </row>
    <row r="264" spans="1:1" x14ac:dyDescent="0.25">
      <c r="A264" s="47" t="s">
        <v>221</v>
      </c>
    </row>
    <row r="265" spans="1:1" x14ac:dyDescent="0.25">
      <c r="A265" s="48" t="s">
        <v>212</v>
      </c>
    </row>
    <row r="266" spans="1:1" x14ac:dyDescent="0.25">
      <c r="A266" s="47" t="s">
        <v>217</v>
      </c>
    </row>
    <row r="267" spans="1:1" x14ac:dyDescent="0.25">
      <c r="A267" s="48" t="s">
        <v>212</v>
      </c>
    </row>
    <row r="268" spans="1:1" x14ac:dyDescent="0.25">
      <c r="A268" s="47" t="s">
        <v>179</v>
      </c>
    </row>
    <row r="269" spans="1:1" x14ac:dyDescent="0.25">
      <c r="A269" s="48" t="s">
        <v>178</v>
      </c>
    </row>
    <row r="270" spans="1:1" x14ac:dyDescent="0.25">
      <c r="A270" s="47" t="s">
        <v>270</v>
      </c>
    </row>
    <row r="271" spans="1:1" x14ac:dyDescent="0.25">
      <c r="A271" s="48" t="s">
        <v>260</v>
      </c>
    </row>
    <row r="272" spans="1:1" x14ac:dyDescent="0.25">
      <c r="A272" s="47" t="s">
        <v>171</v>
      </c>
    </row>
    <row r="273" spans="1:1" x14ac:dyDescent="0.25">
      <c r="A273" s="48" t="s">
        <v>170</v>
      </c>
    </row>
    <row r="274" spans="1:1" x14ac:dyDescent="0.25">
      <c r="A274" s="47" t="s">
        <v>85</v>
      </c>
    </row>
    <row r="275" spans="1:1" x14ac:dyDescent="0.25">
      <c r="A275" s="48" t="s">
        <v>76</v>
      </c>
    </row>
    <row r="276" spans="1:1" x14ac:dyDescent="0.25">
      <c r="A276" s="47" t="s">
        <v>88</v>
      </c>
    </row>
    <row r="277" spans="1:1" x14ac:dyDescent="0.25">
      <c r="A277" s="48" t="s">
        <v>76</v>
      </c>
    </row>
    <row r="278" spans="1:1" x14ac:dyDescent="0.25">
      <c r="A278" s="47" t="s">
        <v>114</v>
      </c>
    </row>
    <row r="279" spans="1:1" x14ac:dyDescent="0.25">
      <c r="A279" s="48" t="s">
        <v>113</v>
      </c>
    </row>
    <row r="280" spans="1:1" x14ac:dyDescent="0.25">
      <c r="A280" s="47" t="s">
        <v>281</v>
      </c>
    </row>
    <row r="281" spans="1:1" x14ac:dyDescent="0.25">
      <c r="A281" s="48" t="s">
        <v>280</v>
      </c>
    </row>
    <row r="282" spans="1:1" x14ac:dyDescent="0.25">
      <c r="A282" s="47" t="s">
        <v>279</v>
      </c>
    </row>
    <row r="283" spans="1:1" x14ac:dyDescent="0.25">
      <c r="A283" s="48" t="s">
        <v>278</v>
      </c>
    </row>
    <row r="284" spans="1:1" x14ac:dyDescent="0.25">
      <c r="A284" s="47" t="s">
        <v>269</v>
      </c>
    </row>
    <row r="285" spans="1:1" x14ac:dyDescent="0.25">
      <c r="A285" s="48" t="s">
        <v>260</v>
      </c>
    </row>
    <row r="286" spans="1:1" x14ac:dyDescent="0.25">
      <c r="A286" s="47" t="s">
        <v>284</v>
      </c>
    </row>
    <row r="287" spans="1:1" x14ac:dyDescent="0.25">
      <c r="A287" s="48" t="s">
        <v>284</v>
      </c>
    </row>
    <row r="288" spans="1:1" x14ac:dyDescent="0.25">
      <c r="A288" s="47" t="s">
        <v>285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POAI 2023 Desagregado proye (2</vt:lpstr>
      <vt:lpstr>POAI</vt:lpstr>
      <vt:lpstr>POAI 2023 Desagregado proyecos</vt:lpstr>
      <vt:lpstr>Hoja2</vt:lpstr>
      <vt:lpstr>Hoja3</vt:lpstr>
      <vt:lpstr>'POAI 2023 Desagregado proye (2'!Área_de_impresión</vt:lpstr>
      <vt:lpstr>'POAI 2023 Desagregado proye (2'!Títulos_a_imprimir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PC-693336</dc:creator>
  <cp:lastModifiedBy>PC - 701572</cp:lastModifiedBy>
  <cp:lastPrinted>2023-09-13T23:04:45Z</cp:lastPrinted>
  <dcterms:created xsi:type="dcterms:W3CDTF">2023-09-12T19:47:46Z</dcterms:created>
  <dcterms:modified xsi:type="dcterms:W3CDTF">2023-09-28T14:31:25Z</dcterms:modified>
</cp:coreProperties>
</file>